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showInkAnnotation="0" defaultThemeVersion="124226"/>
  <mc:AlternateContent xmlns:mc="http://schemas.openxmlformats.org/markup-compatibility/2006">
    <mc:Choice Requires="x15">
      <x15ac:absPath xmlns:x15ac="http://schemas.microsoft.com/office/spreadsheetml/2010/11/ac" url="https://zweiq.sharepoint.com/sites/Dokumentenablage/Dokumente/zweiQ plus UG/Neumandat/Vorlagen/"/>
    </mc:Choice>
  </mc:AlternateContent>
  <xr:revisionPtr revIDLastSave="6" documentId="11_BB9FEED161B481459E17833E0373B5E8876250E2" xr6:coauthVersionLast="47" xr6:coauthVersionMax="47" xr10:uidLastSave="{9D686D08-BEE8-4227-8E8C-AC01F2F7563D}"/>
  <bookViews>
    <workbookView xWindow="28680" yWindow="-90" windowWidth="29040" windowHeight="15840" xr2:uid="{00000000-000D-0000-FFFF-FFFF00000000}"/>
  </bookViews>
  <sheets>
    <sheet name="Eingabe" sheetId="1" r:id="rId1"/>
    <sheet name="Readme" sheetId="5" state="hidden" r:id="rId2"/>
    <sheet name="Listenfelder" sheetId="4" state="hidden" r:id="rId3"/>
    <sheet name="CSV-Felder" sheetId="6" state="hidden" r:id="rId4"/>
    <sheet name="CSV-Export" sheetId="2" state="hidden" r:id="rId5"/>
  </sheets>
  <definedNames>
    <definedName name="_xlnm._FilterDatabase" localSheetId="3" hidden="1">'CSV-Felder'!$B$1:$K$1</definedName>
    <definedName name="_xlnm._FilterDatabase" localSheetId="0" hidden="1">Eingabe!$C$49:$H$50</definedName>
    <definedName name="_xlnm._FilterDatabase" localSheetId="2" hidden="1">Listenfelder!$A$2:$A$5</definedName>
    <definedName name="Abteilungsnummer">Eingabe!$AA$100</definedName>
    <definedName name="Anschriftenzusatz">Eingabe!$C$41</definedName>
    <definedName name="Anzahl_Kinder">Eingabe!$U$49</definedName>
    <definedName name="Arbeitnehmernummer">Eingabe!$C$116</definedName>
    <definedName name="Arbeitsvertrag">Eingabe!$X$188</definedName>
    <definedName name="Art_Befristung">Eingabe!$C$122</definedName>
    <definedName name="Art_Beschäftigung">Eingabe!$C$72</definedName>
    <definedName name="Ausgeübte_Tätigkeit">Eingabe!$AA$68</definedName>
    <definedName name="Barzahlung">Eingabe!$AA$53</definedName>
    <definedName name="Baugewerbe_seit">Eingabe!$C$112</definedName>
    <definedName name="Befreiung_RV">Eingabe!$C$106</definedName>
    <definedName name="Befreiungsantrag_Rentenverischerungspflicht">Eingabe!$X$198</definedName>
    <definedName name="Befristung_Abschluss_Arbeitsvertrag">Eingabe!$AA$126</definedName>
    <definedName name="Befristung_Start_Arbeitsvertrag">Eingabe!$C$126</definedName>
    <definedName name="Beginn_Ausbildung">Eingabe!$C$85</definedName>
    <definedName name="Berufsbezeichnung">Eingabe!$C$68</definedName>
    <definedName name="Beschäftigungsbetrieb">Eingabe!$AA$64</definedName>
    <definedName name="Betriebliche_Altersversorgung">Eingabe!$X$195</definedName>
    <definedName name="BIC">Eingabe!$AA$57</definedName>
    <definedName name="Dauer_Probezeit">Eingabe!$AM$72</definedName>
    <definedName name="_xlnm.Print_Area" localSheetId="3">'CSV-Felder'!$B:$K</definedName>
    <definedName name="_xlnm.Print_Area" localSheetId="0">Eingabe!$A$1:$AW$207</definedName>
    <definedName name="_xlnm.Print_Titles" localSheetId="3">'CSV-Felder'!$1:$1</definedName>
    <definedName name="Eintrittsdatum">Eingabe!$C$64</definedName>
    <definedName name="Elektronische_Übermittlung">Eingabe!$C$132</definedName>
    <definedName name="Elterneigenschaft">Eingabe!$AA$148</definedName>
    <definedName name="Ende_Ausbildung">Eingabe!$AA$85</definedName>
    <definedName name="Entlohnung_Betrag1">Eingabe!$K$154</definedName>
    <definedName name="Entlohnung_Betrag2">Eingabe!$K$158</definedName>
    <definedName name="Entlohnung_Bezeichnung1">Eingabe!$C$154</definedName>
    <definedName name="Entlohnung_Bezeichnung2">Eingabe!$C$158</definedName>
    <definedName name="Entlohnung_gültig1">Eingabe!$S$154</definedName>
    <definedName name="Entlohnung_gültig2">Eingabe!$S$158</definedName>
    <definedName name="Entlohnung_Stundenlohn_gültig1">Eingabe!$AM$154</definedName>
    <definedName name="Entlohnung_Stundenlohn_gültig2">Eingabe!$AM$158</definedName>
    <definedName name="Entlohnung_Stundenlohn1">Eingabe!$AA$154</definedName>
    <definedName name="Entlohnung_Stundenlohn2">Eingabe!$AA$158</definedName>
    <definedName name="Ersteintrittsdatum">Eingabe!$O$64</definedName>
    <definedName name="Faktor">Eingabe!$AM$138</definedName>
    <definedName name="Familienname">Eingabe!$C$29</definedName>
    <definedName name="Familienstand">Eingabe!$J$49</definedName>
    <definedName name="Firma1">Eingabe!$C$13</definedName>
    <definedName name="Firma2">Eingabe!$C$15</definedName>
    <definedName name="Firma3">Eingabe!$C$17</definedName>
    <definedName name="Geburtsdatum">Eingabe!$AA$33</definedName>
    <definedName name="Geburtsland">Eingabe!$AA$45</definedName>
    <definedName name="Geburtsname">Eingabe!$C$33</definedName>
    <definedName name="Geburtsort">Eingabe!$C$45</definedName>
    <definedName name="Geringfügige_Beschäftigungen">Eingabe!$AA$77</definedName>
    <definedName name="Geschlecht">Eingabe!$C$49</definedName>
    <definedName name="Gesetzliche_Krankenkasse">Eingabe!$C$148</definedName>
    <definedName name="Hausnummer">Eingabe!$U$37</definedName>
    <definedName name="Höchste_Berufsausbildung">Eingabe!$AA$81</definedName>
    <definedName name="Höchster_Schulabschluss">Eingabe!$C$81</definedName>
    <definedName name="IBAN">Eingabe!$C$57</definedName>
    <definedName name="Kinderfreibetrag">Eingabe!$C$142</definedName>
    <definedName name="Konfession">Eingabe!$AA$142</definedName>
    <definedName name="Kostenstelle">Eingabe!$C$100</definedName>
    <definedName name="LSt_Abzug">Eingabe!$X$189</definedName>
    <definedName name="Mitgliedsbescheinigung_Krankenkasse">Eingabe!$X$191</definedName>
    <definedName name="Nachweis_Elterneigenschaft">Eingabe!$X$194</definedName>
    <definedName name="Ort">Eingabe!$AG$37</definedName>
    <definedName name="Personalnummer">Eingabe!$AM$22</definedName>
    <definedName name="PLZ">Eingabe!$AA$37</definedName>
    <definedName name="Private_Krankenversicherung">Eingabe!$X$192</definedName>
    <definedName name="Probezeit">Eingabe!$AG$72</definedName>
    <definedName name="Saisonmitarbeiter">Eingabe!$AA$72</definedName>
    <definedName name="Schwerbehindert">Eingabe!$C$53</definedName>
    <definedName name="Schwerbehindertenausweis">Eingabe!$X$196</definedName>
    <definedName name="Sozialkasse_Bau_Maler">Eingabe!$X$197</definedName>
    <definedName name="Sozialversicherungsnummer">Eingabe!$AA$41</definedName>
    <definedName name="Staatsangehörigkeit">Eingabe!$AA$49</definedName>
    <definedName name="Status_Beschäftigungsbeginn">Eingabe!$AA$112</definedName>
    <definedName name="SteuerID">Eingabe!$C$138</definedName>
    <definedName name="Steuerklasse">Eingabe!$AA$138</definedName>
    <definedName name="Straße">Eingabe!$C$37</definedName>
    <definedName name="SV_Ausweis">Eingabe!$X$190</definedName>
    <definedName name="Urlaubsanspruch">Eingabe!$O$89</definedName>
    <definedName name="Vertragsform">Eingabe!$AA$89</definedName>
    <definedName name="Vorbeschäftigung_Art1">Eingabe!$S$179</definedName>
    <definedName name="Vorbeschäftigung_Art2">Eingabe!$S$183</definedName>
    <definedName name="Vorbeschäftigung_Beschäftigungstage1">Eingabe!$AM$179</definedName>
    <definedName name="Vorbeschäftigung_Beschäftigungstage2">Eingabe!$AM$183</definedName>
    <definedName name="Vorbeschäftigung_bis1">Eingabe!$K$179</definedName>
    <definedName name="Vorbeschäftigung_bis2">Eingabe!$K$183</definedName>
    <definedName name="Vorbeschäftigung_von1">Eingabe!$C$179</definedName>
    <definedName name="Vorbeschäftigung_von2">Eingabe!$C$183</definedName>
    <definedName name="Vorname">Eingabe!$AA$29</definedName>
    <definedName name="VWL_AG_Anteil">Eingabe!$AM$165</definedName>
    <definedName name="VWL_Betrag">Eingabe!$AA$165</definedName>
    <definedName name="VWL_BIC">Eingabe!$AA$173</definedName>
    <definedName name="VWL_Empfänger">Eingabe!$C$165</definedName>
    <definedName name="VWL_IBAN">Eingabe!$C$173</definedName>
    <definedName name="VWL_Vertrag">Eingabe!$X$193</definedName>
    <definedName name="VWL_Vertragsnummer">Eingabe!$AA$169</definedName>
    <definedName name="VWL_Wann">Eingabe!$C$169</definedName>
    <definedName name="Weitere_Beschäftigungen">Eingabe!$C$77</definedName>
    <definedName name="Wochenarbeitszeit_Dienstag">Eingabe!$P$94</definedName>
    <definedName name="Wochenarbeitszeit_Donnerstag">Eingabe!$AN$94</definedName>
    <definedName name="Wochenarbeitszeit_Freitag">Eingabe!$D$96</definedName>
    <definedName name="Wochenarbeitszeit_Mittwoch">Eingabe!$AB$94</definedName>
    <definedName name="Wochenarbeitszeit_Montag">Eingabe!$D$94</definedName>
    <definedName name="Wochenarbeitszeit_Samstag">Eingabe!$P$96</definedName>
    <definedName name="Wochenarbeitszeit_Sonntag">Eingabe!$AB$96</definedName>
    <definedName name="Wöchentliche_Arbeitszeit">Eingabe!$C$89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X2" i="2" l="1"/>
  <c r="AZ2" i="2"/>
  <c r="AE2" i="2"/>
  <c r="CW2" i="2" l="1"/>
  <c r="CV2" i="2"/>
  <c r="CU2" i="2"/>
  <c r="CT2" i="2"/>
  <c r="CS2" i="2"/>
  <c r="CR2" i="2"/>
  <c r="CQ2" i="2"/>
  <c r="CP2" i="2"/>
  <c r="CO2" i="2"/>
  <c r="CN2" i="2"/>
  <c r="CM2" i="2"/>
  <c r="CL2" i="2"/>
  <c r="CJ2" i="2"/>
  <c r="CK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B2" i="2"/>
  <c r="BA2" i="2"/>
  <c r="AY2" i="2"/>
  <c r="AX2" i="2"/>
  <c r="AW2" i="2"/>
  <c r="AV2" i="2"/>
  <c r="AU2" i="2"/>
  <c r="AT2" i="2"/>
  <c r="AS2" i="2"/>
  <c r="AR2" i="2"/>
  <c r="AQ2" i="2"/>
  <c r="AP2" i="2"/>
  <c r="AO2" i="2"/>
  <c r="AN2" i="2"/>
  <c r="AM2" i="2"/>
  <c r="AL2" i="2"/>
  <c r="AK2" i="2"/>
  <c r="AJ2" i="2"/>
  <c r="AI2" i="2"/>
  <c r="AH2" i="2"/>
  <c r="AG2" i="2"/>
  <c r="AF2" i="2"/>
  <c r="AD2" i="2"/>
  <c r="AC2" i="2"/>
  <c r="AB2" i="2"/>
  <c r="AA2" i="2"/>
  <c r="Z2" i="2"/>
  <c r="Y2" i="2"/>
  <c r="V2" i="2"/>
  <c r="X2" i="2"/>
  <c r="W2" i="2"/>
  <c r="BC2" i="2"/>
  <c r="U2" i="2"/>
  <c r="T2" i="2"/>
  <c r="S2" i="2"/>
  <c r="R2" i="2"/>
  <c r="Q2" i="2"/>
  <c r="P2" i="2"/>
  <c r="O2" i="2"/>
  <c r="N2" i="2"/>
  <c r="M2" i="2"/>
  <c r="L2" i="2"/>
  <c r="K2" i="2"/>
  <c r="J2" i="2"/>
  <c r="I2" i="2"/>
  <c r="H2" i="2"/>
  <c r="E2" i="2"/>
  <c r="A2" i="2"/>
  <c r="G2" i="2"/>
  <c r="C22" i="1" l="1"/>
  <c r="D2" i="2" l="1"/>
  <c r="F2" i="2"/>
  <c r="C2" i="2"/>
  <c r="B2" i="2"/>
</calcChain>
</file>

<file path=xl/sharedStrings.xml><?xml version="1.0" encoding="utf-8"?>
<sst xmlns="http://schemas.openxmlformats.org/spreadsheetml/2006/main" count="705" uniqueCount="389">
  <si>
    <t>Personalfragebogen</t>
  </si>
  <si>
    <t>Lohnabrechnungsprogramm. Zur Wahrung der Aufbewahrungsfrist wird der ausgefüllte</t>
  </si>
  <si>
    <t>Personalfragebogen von dem Arbeitgeber / der lohnabrechnenden Stelle gespeichert.</t>
  </si>
  <si>
    <t>Die rot umrahmten Felder sind für das Erzeugen einer Exportdatei zwingend erforderlich</t>
  </si>
  <si>
    <t>Firma</t>
  </si>
  <si>
    <t>Geschlecht</t>
  </si>
  <si>
    <t>Staatsangehörigkeit</t>
  </si>
  <si>
    <t>Persönliche Angaben</t>
  </si>
  <si>
    <t>Familienname</t>
  </si>
  <si>
    <t>Vorname</t>
  </si>
  <si>
    <t>Name des Mitarbeiters</t>
  </si>
  <si>
    <t>Personalnummer</t>
  </si>
  <si>
    <t>Geburtsname</t>
  </si>
  <si>
    <t>Geburtsdatum (TT.MM.JJJJ)</t>
  </si>
  <si>
    <t>Straße</t>
  </si>
  <si>
    <t>Hausnr.</t>
  </si>
  <si>
    <t>PLZ</t>
  </si>
  <si>
    <t>Ort</t>
  </si>
  <si>
    <t>Anschriftenzusatz</t>
  </si>
  <si>
    <t>Versicherungsnummer gem. Sozialvers.-Ausweis</t>
  </si>
  <si>
    <t>Geburtsort (nur bei fehlender Versicherungs-Nr.)</t>
  </si>
  <si>
    <t>Geburtsland (nur bei fehlender Versicherungs-Nr.)</t>
  </si>
  <si>
    <t>Schwerbehindert</t>
  </si>
  <si>
    <t>Arbeitnehmernummer Sozialkasse - Bau</t>
  </si>
  <si>
    <t>IBAN</t>
  </si>
  <si>
    <t>BIC</t>
  </si>
  <si>
    <t>Beschäftigung</t>
  </si>
  <si>
    <t>Eintrittsdatum (TT.MM.JJJJ)</t>
  </si>
  <si>
    <t>Ersteintrittsdatum (TT.MM.JJJJ)</t>
  </si>
  <si>
    <t>Beschäftigungsbetrieb</t>
  </si>
  <si>
    <t>Berufsbezeichnung</t>
  </si>
  <si>
    <t>Ausgeübte Tätigkeit (Kennziffer gem. BA oder Bezeichnung)</t>
  </si>
  <si>
    <t>Art der Beschäftigung</t>
  </si>
  <si>
    <t>Probezeit</t>
  </si>
  <si>
    <t>Üben Sie weitere Beschäftigungen aus?</t>
  </si>
  <si>
    <t>Handelt es sich hierbei um eine geringfügige Beschäftigung?</t>
  </si>
  <si>
    <t>Höchster Schulabschluss</t>
  </si>
  <si>
    <t>Höchste Berufsausbildung</t>
  </si>
  <si>
    <t>Beginn der Ausbildung (TT.MM.JJJJ)</t>
  </si>
  <si>
    <t>Voraussichtliches Ende der Ausbildung (TT.MM.JJJJ)</t>
  </si>
  <si>
    <t>Wöchentliche Arbeitszeit</t>
  </si>
  <si>
    <t>Urlaubsanspruch (Kalenderjahr)</t>
  </si>
  <si>
    <t>Vertragsform</t>
  </si>
  <si>
    <t>Ggf. Verteilung der wöchentlichen Arbeitszeit (Std.)</t>
  </si>
  <si>
    <t>Mo</t>
  </si>
  <si>
    <t>Di</t>
  </si>
  <si>
    <t>Mi</t>
  </si>
  <si>
    <t>Do</t>
  </si>
  <si>
    <t>Fr</t>
  </si>
  <si>
    <t>Sa</t>
  </si>
  <si>
    <t>So</t>
  </si>
  <si>
    <t>Kostenstelle</t>
  </si>
  <si>
    <t>Abteilungsnummer</t>
  </si>
  <si>
    <t>Im Baugewerbe beschäftigt seit (TT.MM.JJJJ)</t>
  </si>
  <si>
    <t>Personengruppe</t>
  </si>
  <si>
    <t>Befristung</t>
  </si>
  <si>
    <t>Art der Befristung</t>
  </si>
  <si>
    <t xml:space="preserve"> </t>
  </si>
  <si>
    <t>Befristung Arbeitsvertrag zum (TT.MM.JJJJ)</t>
  </si>
  <si>
    <t>Abschluss Arbeitsvertrag am (TT.MM.JJJJ)</t>
  </si>
  <si>
    <t>Steuer</t>
  </si>
  <si>
    <t>Identifikationsnummer</t>
  </si>
  <si>
    <t>Steuerklasse</t>
  </si>
  <si>
    <t>Faktor</t>
  </si>
  <si>
    <t>Kinderfreibetrag</t>
  </si>
  <si>
    <t>Konfession</t>
  </si>
  <si>
    <t>Sozialversicherung</t>
  </si>
  <si>
    <t>Gesetzl. Krankenkasse (bei PKV: letzte ges. Krankenkasse)</t>
  </si>
  <si>
    <t>Elterneigenschaft</t>
  </si>
  <si>
    <t>KV</t>
  </si>
  <si>
    <t>RV</t>
  </si>
  <si>
    <t>AV</t>
  </si>
  <si>
    <t>PV</t>
  </si>
  <si>
    <t>DEÜV-Status</t>
  </si>
  <si>
    <t>Entlohnung</t>
  </si>
  <si>
    <t>Bezeichnung</t>
  </si>
  <si>
    <t>Betrag</t>
  </si>
  <si>
    <t>gültig ab (MM/JJJJ)</t>
  </si>
  <si>
    <t>Stundenlohn</t>
  </si>
  <si>
    <t>VWL - nur notwendig, wenn Vertrag vorliegt</t>
  </si>
  <si>
    <t>Empfänger VWL</t>
  </si>
  <si>
    <t>AG-Anteil (Höhe monatlich)</t>
  </si>
  <si>
    <t>seit wann (TT.MM.JJJJ)</t>
  </si>
  <si>
    <t>Vertragsnummer</t>
  </si>
  <si>
    <t>Angaben zu steuerpflichtigen Vorbeschäftigungszeiten im laufenden Kalenderjahr</t>
  </si>
  <si>
    <t>von (TT.MM.JJJJ)</t>
  </si>
  <si>
    <t>bis (TT.MM.JJJJ)</t>
  </si>
  <si>
    <t>Anzahl der Beschäftigungstage</t>
  </si>
  <si>
    <t>männlich</t>
  </si>
  <si>
    <t>weiblich</t>
  </si>
  <si>
    <t>divers</t>
  </si>
  <si>
    <t>Familienstand</t>
  </si>
  <si>
    <t>ledig</t>
  </si>
  <si>
    <t>verheiratet</t>
  </si>
  <si>
    <t>geschieden</t>
  </si>
  <si>
    <t>verwittwet</t>
  </si>
  <si>
    <t>dauernd getrennt</t>
  </si>
  <si>
    <t>ja</t>
  </si>
  <si>
    <t>nein</t>
  </si>
  <si>
    <t>Barzahlung</t>
  </si>
  <si>
    <t>1 - Ohne Schulabschluss</t>
  </si>
  <si>
    <t>2 - Haupt-/Volksschulabschluss</t>
  </si>
  <si>
    <t>3 - Mittlere Reife oder gleichwertiger Abschluss</t>
  </si>
  <si>
    <t>4 - Abitur/Fachabitur</t>
  </si>
  <si>
    <t>9 - Abschluss unbekannt</t>
  </si>
  <si>
    <t>1 - Ohne beruflichen Ausbildungsabschluss</t>
  </si>
  <si>
    <t>2 - Abschluss einer anerkannten Berufsausbildung</t>
  </si>
  <si>
    <t>3 - Meister-/Techniker- oder gleichwertiger Fachschulabschluss</t>
  </si>
  <si>
    <t>4 - Bachelor</t>
  </si>
  <si>
    <t>5 - Diplom/Magister/Master/Staatsexamen</t>
  </si>
  <si>
    <t>6 - Promotion</t>
  </si>
  <si>
    <t>Vertragsfrom</t>
  </si>
  <si>
    <t>1 - Unbefristet in Vollzeit</t>
  </si>
  <si>
    <t>2 - Unbefristet in Teilzeit</t>
  </si>
  <si>
    <t>3 - Befristet in Vollzeit</t>
  </si>
  <si>
    <t>4 - Befristet in Teilzeit</t>
  </si>
  <si>
    <t>101 - Sozialversicherungspflichtig Beschäftigte</t>
  </si>
  <si>
    <t>102 - Auszubildende ohne besondere Merkmale</t>
  </si>
  <si>
    <t>103 - Beschäftigte in Altersteilzeit</t>
  </si>
  <si>
    <t>104 - Hausgewerbetreibende</t>
  </si>
  <si>
    <t>105 - Praktikanten</t>
  </si>
  <si>
    <t>106 - Werkstudenten</t>
  </si>
  <si>
    <t>107 - Behinderte Menschen in anerkannten Werkstätten oder gleichartigen Einrichtungen</t>
  </si>
  <si>
    <t>Status bei Beginn der Beschäftigung</t>
  </si>
  <si>
    <t>Firma1</t>
  </si>
  <si>
    <t>Firma2</t>
  </si>
  <si>
    <t>Firma3</t>
  </si>
  <si>
    <t>Anzahl Kinder</t>
  </si>
  <si>
    <t>108 - Bezieher von Vorruhestandsgeld</t>
  </si>
  <si>
    <t>109 - Geringfügig entlohnte Beschäftigte</t>
  </si>
  <si>
    <t>110 - Kurfristig Beschäftigte</t>
  </si>
  <si>
    <t>111 - Personen in berufsfördernden Maßnahmen zur Rehabilitation</t>
  </si>
  <si>
    <t>112 - Mitarbeitende Familienangehörige in der Landwirtschaft</t>
  </si>
  <si>
    <t>113 - Nebenerwerbslandwirte</t>
  </si>
  <si>
    <t>114 - Nebenerwerbslandwirte - saisonal beschäftigt</t>
  </si>
  <si>
    <t>116 - Ausgleichsgeldempfänger nach dem FELEG</t>
  </si>
  <si>
    <t>118 - Unständig Beschäftigte</t>
  </si>
  <si>
    <t>119 - Versicherungsfreie Altersvollrentner und Versorgungsbezieher wegen Alters</t>
  </si>
  <si>
    <t>190 - Beschäftigte, die nur in der gesetzlichen Unvallversicherung versichert sind</t>
  </si>
  <si>
    <t>900 - Nicht meldepflichtig Beschäftigte</t>
  </si>
  <si>
    <t>Arbeitslose/r</t>
  </si>
  <si>
    <t>Arbeitnehmer/in</t>
  </si>
  <si>
    <t>Arbeitnehmer/in in Elternzeit</t>
  </si>
  <si>
    <t>Beamtin/Beamter</t>
  </si>
  <si>
    <t>Hausfrau/Hausmann</t>
  </si>
  <si>
    <t>Schüler/in</t>
  </si>
  <si>
    <t>Schulentlassene/r</t>
  </si>
  <si>
    <t>Selbstständige/r</t>
  </si>
  <si>
    <t>Student/in</t>
  </si>
  <si>
    <t>Sozialhilfeempfänger/in</t>
  </si>
  <si>
    <t>Studienbewerber/in</t>
  </si>
  <si>
    <t>Wehr-/Zivildienstleistender</t>
  </si>
  <si>
    <t>Status zu Beginn der Beschäftigung</t>
  </si>
  <si>
    <t>Konfessionslos</t>
  </si>
  <si>
    <t>rk - Römisch-Katholische Kirchensteuer</t>
  </si>
  <si>
    <t>ev - Evangelische Kirchensteuer</t>
  </si>
  <si>
    <t>lt - Evangelisch lutherisch</t>
  </si>
  <si>
    <t>rf - Evangelisch reformiert</t>
  </si>
  <si>
    <t>ak - Altkatholische Kirchensteuer</t>
  </si>
  <si>
    <t>is - Israelische / Jüdische Kirchensteuer</t>
  </si>
  <si>
    <t>fb - Freireligiöse Landesgemeinde Baden</t>
  </si>
  <si>
    <t>ib - Israelitische Religionsgemeinschaft Baden</t>
  </si>
  <si>
    <t>fo - Freireligiöse Gemeinde Offenbach/Main</t>
  </si>
  <si>
    <t>fp - Freireligiöse Landesgemeinde Pfalz</t>
  </si>
  <si>
    <t>fm - Freireligiöse Gemeinde Mainz</t>
  </si>
  <si>
    <t>jü - jüdisch</t>
  </si>
  <si>
    <t>iw - Israelitische Religionsgemeinschaft Württemberg</t>
  </si>
  <si>
    <t>if - Israelitische Kultussteuer Frankfurt</t>
  </si>
  <si>
    <t>il - Israelitische Kultussteuer Land</t>
  </si>
  <si>
    <t>fr - Französisch reformiert</t>
  </si>
  <si>
    <t>fa - Freie Religionsgemeinschaft Alzey</t>
  </si>
  <si>
    <t>fg - Freirelgiöse Landesgemeinde Pfalz</t>
  </si>
  <si>
    <t>fs - Freireligiöse Gemeinde Offenbach/Main</t>
  </si>
  <si>
    <t>ih - Jüdische Kultussteuer</t>
  </si>
  <si>
    <t>jd - Jüdische Kultussteuer</t>
  </si>
  <si>
    <t>jh - Jüdische Kultussteuer</t>
  </si>
  <si>
    <t>Art der Tätigkeit</t>
  </si>
  <si>
    <t>geringfügig entlohnt</t>
  </si>
  <si>
    <t>nicht geringfügig entlohnt</t>
  </si>
  <si>
    <t>kurzfristig beschäftigt</t>
  </si>
  <si>
    <t>Hauptbeschäftigung</t>
  </si>
  <si>
    <t>Nebenbeschäftigung</t>
  </si>
  <si>
    <t>Weitere Beschäftigung</t>
  </si>
  <si>
    <t>weitere geringfügige Beschäftigung</t>
  </si>
  <si>
    <t>Dauer der Probezeit (Monate)</t>
  </si>
  <si>
    <t>Unbefristet</t>
  </si>
  <si>
    <t>Befristet</t>
  </si>
  <si>
    <t>Zweckbefristet</t>
  </si>
  <si>
    <t>Bescheinigungen elektronisch annehmen (Bea)</t>
  </si>
  <si>
    <t>Mit der elektronischen Übermittlung von Arbeits- oder Nebeneinkommensbescheinigungen an die Bundesagentur für Arbeit erkläre ich mich einverstanden.</t>
  </si>
  <si>
    <t>Bescheinigungen elektronisch annehmen</t>
  </si>
  <si>
    <t>I</t>
  </si>
  <si>
    <t>II</t>
  </si>
  <si>
    <t>III</t>
  </si>
  <si>
    <t>IV</t>
  </si>
  <si>
    <t>V</t>
  </si>
  <si>
    <t>VI</t>
  </si>
  <si>
    <t>0  - Kein Beitrag</t>
  </si>
  <si>
    <t>1 – Allgemeiner Beitrag</t>
  </si>
  <si>
    <t>3 – Ermäßigter Beitrag</t>
  </si>
  <si>
    <t>4 – Beitrag zur landwirtschaftlichen KV</t>
  </si>
  <si>
    <t>5 – Arbeitgeberbeitrag zur landwirtschaftliche KV</t>
  </si>
  <si>
    <t>6 – Pauschalbetrag für geringfügig Beschäftigte</t>
  </si>
  <si>
    <t>9 - freiwillig Firmenzahler</t>
  </si>
  <si>
    <t>Datum</t>
  </si>
  <si>
    <t>Angaben zu den Arbeitspapieren</t>
  </si>
  <si>
    <t>Arbeitsvertrag</t>
  </si>
  <si>
    <t>Bescheinigung über LSt.-Abzug</t>
  </si>
  <si>
    <t>SV-Ausweis</t>
  </si>
  <si>
    <t>Mitgliedsbescheinigung Krankenkasse</t>
  </si>
  <si>
    <t>Bescheinigung der privaten Krankenversicherung</t>
  </si>
  <si>
    <t>VWL Vertrag</t>
  </si>
  <si>
    <t xml:space="preserve">Nachweis Elterneigenschaft </t>
  </si>
  <si>
    <t xml:space="preserve">Vertrag Betriebliche Altersversorgung </t>
  </si>
  <si>
    <t>Schwerbehindertenausweis</t>
  </si>
  <si>
    <t>Unterlagen Sozialkasse Bau/Maler</t>
  </si>
  <si>
    <t>Arbeitspapiere</t>
  </si>
  <si>
    <t>Nationalität</t>
  </si>
  <si>
    <t>1 – Beitrag zur Rentenversicherung</t>
  </si>
  <si>
    <t>3 – ½ Beitrag zur Rentenversicherung</t>
  </si>
  <si>
    <t>5 – Geringfügig entlohnt</t>
  </si>
  <si>
    <t>0 – Kein Beitrag zur BA</t>
  </si>
  <si>
    <t>1 – Voller Beitrag zur BA</t>
  </si>
  <si>
    <t>2 – Halber Beitrag zur BA</t>
  </si>
  <si>
    <t>0 – Kein Beitrag zur gesetzlichen PV</t>
  </si>
  <si>
    <t>1 – Voller Beitrag zur gesetzlichen PV</t>
  </si>
  <si>
    <t>2 – Halber Beitrag zur gesetzlichen PV</t>
  </si>
  <si>
    <t>0 – Keine Angabe</t>
  </si>
  <si>
    <t>1 – Ehegatte/Lebenspartner/Abkömmling</t>
  </si>
  <si>
    <t>2 – geschäftsführender Gesellschafter (GmbH)</t>
  </si>
  <si>
    <t>Ich versichere, dass die vorstehenden Angaben der Wahrheit entsprechen. Ich verpflichte mich, meinem Arbeitgeber alle Änderungen, insbesondere in Bezug auf weitere Beschäftigungen (in Bezug auf Art, Dauer und Entgelt) unverzüglich mitzuteilen.</t>
  </si>
  <si>
    <t>Unterschrift Arbeitgeber</t>
  </si>
  <si>
    <t>Unterschrift Arbeitnehmer</t>
  </si>
  <si>
    <t>Erklärung des Arbeitnehmers</t>
  </si>
  <si>
    <t>Dieser Personalfragebogen dient zur Vorerfassung von Personaldaten für das edlohn</t>
  </si>
  <si>
    <t>Start --&gt; Bedingte Formatierung</t>
  </si>
  <si>
    <t xml:space="preserve">Daten --&gt; Datenüberprüfung </t>
  </si>
  <si>
    <t>Überprüfen --&gt; Blatt schützen</t>
  </si>
  <si>
    <t>Nr.</t>
  </si>
  <si>
    <t>Daher kann es bei außergewöhnlichen Eingaben stets noch zu Fehlern beim Import kommen, die nachträglich behoben werden könnten.</t>
  </si>
  <si>
    <t>Name</t>
  </si>
  <si>
    <t>Datentyp</t>
  </si>
  <si>
    <t>Zeichenkette</t>
  </si>
  <si>
    <t>Max</t>
  </si>
  <si>
    <t>Datenfeld Excel</t>
  </si>
  <si>
    <t>Datenfeld edlohn</t>
  </si>
  <si>
    <t>Hausnummer</t>
  </si>
  <si>
    <t>Id edlohn</t>
  </si>
  <si>
    <t>84.0.2338</t>
  </si>
  <si>
    <t>84.0.2339</t>
  </si>
  <si>
    <t>84.0.19751</t>
  </si>
  <si>
    <t>84.0.19755</t>
  </si>
  <si>
    <t>Postleitzahl</t>
  </si>
  <si>
    <t>Wohnort</t>
  </si>
  <si>
    <t>84.0.19756</t>
  </si>
  <si>
    <t>84.0.19757</t>
  </si>
  <si>
    <t>Min</t>
  </si>
  <si>
    <t>Pflichtfeld</t>
  </si>
  <si>
    <t>Versicherungsnummer</t>
  </si>
  <si>
    <t>Geburtsort</t>
  </si>
  <si>
    <t>Geburtsland</t>
  </si>
  <si>
    <t>Anzahl_Kinder</t>
  </si>
  <si>
    <t>Arbeitnehmernummer</t>
  </si>
  <si>
    <t>Geburtsdatum</t>
  </si>
  <si>
    <t>Kategorie</t>
  </si>
  <si>
    <t>Kopfdaten</t>
  </si>
  <si>
    <t>Eintrittsdatum</t>
  </si>
  <si>
    <t>Ersteintrittsdatum</t>
  </si>
  <si>
    <t>Listenfeld</t>
  </si>
  <si>
    <t>Ausgeübte_Tätigkeit</t>
  </si>
  <si>
    <t>Art_Beschäftigung</t>
  </si>
  <si>
    <t>Dauer_Probezeit</t>
  </si>
  <si>
    <t>Weitere_Beschäftigungen</t>
  </si>
  <si>
    <t>Geringfügige_Beschäftigungen</t>
  </si>
  <si>
    <t>Höchster_Schulabschluss</t>
  </si>
  <si>
    <t>Höchste_Berufsausbildung</t>
  </si>
  <si>
    <t>Beginn_Ausbildung</t>
  </si>
  <si>
    <t>Ende_Ausbildung</t>
  </si>
  <si>
    <t>Wöchentliche_Arbeitszeit</t>
  </si>
  <si>
    <t>Urlaubsanspruch</t>
  </si>
  <si>
    <t>Wochenarbeitszeit_Montag</t>
  </si>
  <si>
    <t>Wochenarbeitszeit_Dienstag</t>
  </si>
  <si>
    <t>Wochenarbeitszeit_Mittwoch</t>
  </si>
  <si>
    <t>Wochenarbeitszeit_Donnerstag</t>
  </si>
  <si>
    <t>Wochenarbeitszeit_Freitag</t>
  </si>
  <si>
    <t>Wochenarbeitszeit_Samstag</t>
  </si>
  <si>
    <t>Wochenarbeitszeit_Sonntag</t>
  </si>
  <si>
    <t>Baugewerbe_seit</t>
  </si>
  <si>
    <t>Status_Beschäftigungsbeginn</t>
  </si>
  <si>
    <t>Art_Befristung</t>
  </si>
  <si>
    <t>Bea</t>
  </si>
  <si>
    <t>Elektronische_Übermittlung</t>
  </si>
  <si>
    <t>Gesetzliche_Krankenkasse</t>
  </si>
  <si>
    <t>Entlohung_gültig1</t>
  </si>
  <si>
    <t>Entlohnung_Bezeichnung1</t>
  </si>
  <si>
    <t>Entlohnung_Betrag1</t>
  </si>
  <si>
    <t>Entlohung_Stundenlohn1</t>
  </si>
  <si>
    <t>Entlohnung_Stundenlohn_gültig1</t>
  </si>
  <si>
    <t>Entlohnung_Bezeichnung2</t>
  </si>
  <si>
    <t>Entlohnung_Betrag2</t>
  </si>
  <si>
    <t>Entlohung_gültig2</t>
  </si>
  <si>
    <t>Entlohung_Stundenlohn2</t>
  </si>
  <si>
    <t>Entlohnung_Stundenlohn_gültig2</t>
  </si>
  <si>
    <t>VWL</t>
  </si>
  <si>
    <t>VWL_Betrag</t>
  </si>
  <si>
    <t>VWL_Empfänger</t>
  </si>
  <si>
    <t>VWL_Wann</t>
  </si>
  <si>
    <t>VWL_Vertragsnummer</t>
  </si>
  <si>
    <t>VWL_IBAN</t>
  </si>
  <si>
    <t>VWL_BIC</t>
  </si>
  <si>
    <t>Vorbeschäftigungen</t>
  </si>
  <si>
    <t>Vorbeschäftigung_von1</t>
  </si>
  <si>
    <t>Vorbeschäftigung_bis1</t>
  </si>
  <si>
    <t>Vorbeschäftigung_Art1</t>
  </si>
  <si>
    <t>Vorbeschäftigung_Beschäftigungstage1</t>
  </si>
  <si>
    <t>Vorbeschäftigung_von2</t>
  </si>
  <si>
    <t>Vorbeschäftigung_bis2</t>
  </si>
  <si>
    <t>Vorbeschäftigung_Art2</t>
  </si>
  <si>
    <t>Vorbeschäftigung_Beschäftigungstage2</t>
  </si>
  <si>
    <t>Krankenkasse</t>
  </si>
  <si>
    <t>Mitgliedsbescheinigung_Krankenkasse</t>
  </si>
  <si>
    <t>Private_Krankenversicherung</t>
  </si>
  <si>
    <t>Nachweis_Elterneigenschaft</t>
  </si>
  <si>
    <t>Betriebliche_Altersversorgung</t>
  </si>
  <si>
    <t>84.0.19763</t>
  </si>
  <si>
    <t>84.0.19870</t>
  </si>
  <si>
    <t>84.0.19769</t>
  </si>
  <si>
    <t>Zahlungsart</t>
  </si>
  <si>
    <t>84.0.20316</t>
  </si>
  <si>
    <t>45143.0.4439270</t>
  </si>
  <si>
    <t>Bank (BLZ/BIC)</t>
  </si>
  <si>
    <t>113.0.82103</t>
  </si>
  <si>
    <t>Bank</t>
  </si>
  <si>
    <t>84.0.19772</t>
  </si>
  <si>
    <t>84.0.19872</t>
  </si>
  <si>
    <t>84.0.19871</t>
  </si>
  <si>
    <t>Sozialversicherungsnummer</t>
  </si>
  <si>
    <t>84.0.19827</t>
  </si>
  <si>
    <t>Steuer-ID</t>
  </si>
  <si>
    <t>45100.0.1521833</t>
  </si>
  <si>
    <t>SteuerIdNr</t>
  </si>
  <si>
    <t>84.0.19852</t>
  </si>
  <si>
    <t>Betriebsnummer der Krankenkasse</t>
  </si>
  <si>
    <t>Höchster allgemeiner Schulabschluss</t>
  </si>
  <si>
    <t>45137.0.1313889</t>
  </si>
  <si>
    <t>Höchster beruflicher Ausbildungsabschluss</t>
  </si>
  <si>
    <t>Tätigkeitsschküssel 2010 - Schulabschluss</t>
  </si>
  <si>
    <t>Tätigkeitsschküssel 2010 - Berufliche Ausbildung</t>
  </si>
  <si>
    <t>45137.0.1313892</t>
  </si>
  <si>
    <t>84.0.41349</t>
  </si>
  <si>
    <t>Wahrheitswert</t>
  </si>
  <si>
    <t>Zahlungsempfänger - Name</t>
  </si>
  <si>
    <t>84.0.19526</t>
  </si>
  <si>
    <t>Zahlungsempfänger - Bank</t>
  </si>
  <si>
    <t>Zahlungsempfänger - IBAN</t>
  </si>
  <si>
    <t>113.0.82100</t>
  </si>
  <si>
    <t>45143.0.4463723</t>
  </si>
  <si>
    <r>
      <rPr>
        <b/>
        <sz val="11"/>
        <color theme="1"/>
        <rFont val="Calibri"/>
        <family val="2"/>
        <scheme val="minor"/>
      </rPr>
      <t>CSV-Export</t>
    </r>
    <r>
      <rPr>
        <sz val="11"/>
        <color theme="1"/>
        <rFont val="Calibri"/>
        <family val="2"/>
        <scheme val="minor"/>
      </rPr>
      <t xml:space="preserve"> erfolgt über Speichern der Datei im CSV-Format</t>
    </r>
  </si>
  <si>
    <r>
      <rPr>
        <b/>
        <sz val="11"/>
        <color theme="1"/>
        <rFont val="Calibri"/>
        <family val="2"/>
        <scheme val="minor"/>
      </rPr>
      <t>Pflichtfelder</t>
    </r>
    <r>
      <rPr>
        <sz val="11"/>
        <color theme="1"/>
        <rFont val="Calibri"/>
        <family val="2"/>
        <scheme val="minor"/>
      </rPr>
      <t xml:space="preserve"> sind rot markiert (via bedingter Formatierung)</t>
    </r>
  </si>
  <si>
    <r>
      <rPr>
        <b/>
        <sz val="11"/>
        <color theme="1"/>
        <rFont val="Calibri"/>
        <family val="2"/>
        <scheme val="minor"/>
      </rPr>
      <t>Listenfelder</t>
    </r>
    <r>
      <rPr>
        <sz val="11"/>
        <color theme="1"/>
        <rFont val="Calibri"/>
        <family val="2"/>
        <scheme val="minor"/>
      </rPr>
      <t xml:space="preserve"> sind im Reiter Listenfelder hinterlegt und können erweitert und verändert werden (bei Klick ins Feld erscheint rechts Listensymbol)</t>
    </r>
  </si>
  <si>
    <r>
      <t xml:space="preserve">Das Arbeitsblatt </t>
    </r>
    <r>
      <rPr>
        <b/>
        <sz val="11"/>
        <color theme="1"/>
        <rFont val="Calibri"/>
        <family val="2"/>
        <scheme val="minor"/>
      </rPr>
      <t>"Eingabe"</t>
    </r>
    <r>
      <rPr>
        <sz val="11"/>
        <color theme="1"/>
        <rFont val="Calibri"/>
        <family val="2"/>
        <scheme val="minor"/>
      </rPr>
      <t xml:space="preserve"> ist geschützt, damit die Mandanten lediglich die Eingabefelder verändern und per Tabulator weiterspringen können, ein Passwort ist empfehlenswert</t>
    </r>
  </si>
  <si>
    <r>
      <rPr>
        <b/>
        <sz val="11"/>
        <color theme="1"/>
        <rFont val="Calibri"/>
        <family val="2"/>
        <scheme val="minor"/>
      </rPr>
      <t>Import</t>
    </r>
    <r>
      <rPr>
        <sz val="11"/>
        <color theme="1"/>
        <rFont val="Calibri"/>
        <family val="2"/>
        <scheme val="minor"/>
      </rPr>
      <t xml:space="preserve"> in edlohn gemäß "Einführung edlohn" Kapitel 9.3 (S. 18ff.)</t>
    </r>
  </si>
  <si>
    <t>Extras --&gt; Import --&gt; CSV/Excel --&gt; Importassistent starten und Datenfelder zuordnen</t>
  </si>
  <si>
    <r>
      <t xml:space="preserve">Bei der </t>
    </r>
    <r>
      <rPr>
        <b/>
        <sz val="11"/>
        <color theme="1"/>
        <rFont val="Calibri"/>
        <family val="2"/>
        <scheme val="minor"/>
      </rPr>
      <t>Umwandlung</t>
    </r>
    <r>
      <rPr>
        <sz val="11"/>
        <color theme="1"/>
        <rFont val="Calibri"/>
        <family val="2"/>
        <scheme val="minor"/>
      </rPr>
      <t xml:space="preserve"> der Eingabedaten in CSV (Tabellenblatt CSV-Felder) wurden einige Zeichenvalidatoren eingebaut (z.B. Datumsfelder), jedoch konnten nicht alle berücksichtigt werden (z.B. Leerzeichen, Sonderzeichen etc.)</t>
    </r>
  </si>
  <si>
    <t>Formeln --&gt; Namensmanager</t>
  </si>
  <si>
    <r>
      <t xml:space="preserve">Den Eingabefeldern wurden in Excel </t>
    </r>
    <r>
      <rPr>
        <b/>
        <sz val="11"/>
        <color theme="1"/>
        <rFont val="Calibri"/>
        <family val="2"/>
        <scheme val="minor"/>
      </rPr>
      <t>Zellennamen</t>
    </r>
    <r>
      <rPr>
        <sz val="11"/>
        <color theme="1"/>
        <rFont val="Calibri"/>
        <family val="2"/>
        <scheme val="minor"/>
      </rPr>
      <t xml:space="preserve"> zur besseren Zuweisung gegeben</t>
    </r>
  </si>
  <si>
    <t>Befristung_Abschluss_Arbeitsvertrag</t>
  </si>
  <si>
    <t>Befristung_Start_Arbeitsvertrag</t>
  </si>
  <si>
    <t>SteuerID</t>
  </si>
  <si>
    <t>VWL_AG_Anteil</t>
  </si>
  <si>
    <t>LSt_Abzug</t>
  </si>
  <si>
    <t>SV_Ausweis</t>
  </si>
  <si>
    <t>VWL_Vertrag</t>
  </si>
  <si>
    <t>Sozialkasse_Bau_Maler</t>
  </si>
  <si>
    <t>Datenblatt CSV-Export auswählen --&gt; Speichern unter --&gt; Dateiformat: CSV (Trennzeichen-getrennt) --&gt; Speichern</t>
  </si>
  <si>
    <t>üngültige Zeichen ersetzen ist über die Formel WECHSELN möglich z.B. kein Leerzeichen bei Import erlaubt: Fromelius Brendler --&gt; WECHSELN(Familienname;" ";"-") = Fromelius-Brendler</t>
  </si>
  <si>
    <t>Nur bei geringfügiger Beschäftigung ausfüllen</t>
  </si>
  <si>
    <t>Nur bei Baulohn ausfüllen</t>
  </si>
  <si>
    <t>Befreiungsantrag von der Rentenversicherungspflicht erwünscht?</t>
  </si>
  <si>
    <t>Befreiungsantrag von der Rentenversicherungspflicht</t>
  </si>
  <si>
    <t>Befreiung RV</t>
  </si>
  <si>
    <t>Saisonmitarbeiter</t>
  </si>
  <si>
    <t>© Alle Rechte vorbehalten</t>
  </si>
  <si>
    <t>Geringfügige Beschäftigung</t>
  </si>
  <si>
    <t>Befreiungsantrag</t>
  </si>
  <si>
    <t>Befreiung_RV</t>
  </si>
  <si>
    <t>Baulohn</t>
  </si>
  <si>
    <t>Befreiungsantrag_Rentenversicherungspflicht</t>
  </si>
  <si>
    <t>unbestimmt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</si>
</sst>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yyyy"/>
  </numFmts>
  <fonts count="15" x14ac:knownFonts="1">
    <font>
      <sz val="11"/>
      <color theme="1"/>
      <name val="Calibri"/>
      <family val="2"/>
      <scheme val="minor"/>
    </font>
    <font>
      <sz val="10"/>
      <name val="Verdana"/>
    </font>
    <font>
      <sz val="10"/>
      <name val="Verdana"/>
      <family val="2"/>
    </font>
    <font>
      <b/>
      <sz val="16"/>
      <color indexed="8"/>
      <name val="Verdana"/>
      <family val="2"/>
    </font>
    <font>
      <sz val="8"/>
      <color indexed="8"/>
      <name val="Verdana"/>
      <family val="2"/>
    </font>
    <font>
      <sz val="8"/>
      <color indexed="10"/>
      <name val="Verdana"/>
      <family val="2"/>
    </font>
    <font>
      <i/>
      <sz val="8"/>
      <color indexed="8"/>
      <name val="Verdana"/>
      <family val="2"/>
    </font>
    <font>
      <b/>
      <sz val="12"/>
      <color indexed="8"/>
      <name val="Verdana"/>
      <family val="2"/>
    </font>
    <font>
      <b/>
      <sz val="11"/>
      <color theme="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0"/>
      <color theme="0"/>
      <name val="Verdana"/>
      <family val="2"/>
    </font>
    <font>
      <sz val="11"/>
      <name val="Calibri"/>
      <family val="2"/>
      <scheme val="minor"/>
    </font>
    <font>
      <b/>
      <sz val="11"/>
      <name val="Calibri"/>
      <family val="2"/>
      <scheme val="minor"/>
    </font>
  </fonts>
  <fills count="7">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right/>
      <top style="thin">
        <color indexed="8"/>
      </top>
      <bottom/>
      <diagonal/>
    </border>
    <border>
      <left/>
      <right/>
      <top/>
      <bottom style="thin">
        <color indexed="8"/>
      </bottom>
      <diagonal/>
    </border>
    <border>
      <left style="thin">
        <color indexed="8"/>
      </left>
      <right/>
      <top style="thin">
        <color indexed="8"/>
      </top>
      <bottom/>
      <diagonal/>
    </border>
    <border>
      <left style="thin">
        <color indexed="8"/>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bottom/>
      <diagonal/>
    </border>
    <border>
      <left style="thin">
        <color auto="1"/>
      </left>
      <right/>
      <top/>
      <bottom/>
      <diagonal/>
    </border>
    <border>
      <left/>
      <right style="thin">
        <color indexed="8"/>
      </right>
      <top style="thin">
        <color indexed="8"/>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indexed="64"/>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0" fontId="1" fillId="0" borderId="0"/>
    <xf numFmtId="0" fontId="2" fillId="0" borderId="0"/>
  </cellStyleXfs>
  <cellXfs count="99">
    <xf numFmtId="0" fontId="0" fillId="0" borderId="0" xfId="0"/>
    <xf numFmtId="0" fontId="8" fillId="2" borderId="0" xfId="0" applyFont="1" applyFill="1"/>
    <xf numFmtId="0" fontId="2" fillId="3" borderId="0" xfId="2" applyFill="1"/>
    <xf numFmtId="0" fontId="3" fillId="3" borderId="0" xfId="2" applyFont="1" applyFill="1"/>
    <xf numFmtId="0" fontId="0" fillId="3" borderId="0" xfId="0" applyFill="1" applyAlignment="1">
      <alignment vertical="center"/>
    </xf>
    <xf numFmtId="0" fontId="4" fillId="3" borderId="0" xfId="2" applyFont="1" applyFill="1"/>
    <xf numFmtId="0" fontId="0" fillId="3" borderId="0" xfId="0" applyFill="1"/>
    <xf numFmtId="0" fontId="5" fillId="3" borderId="0" xfId="2" applyFont="1" applyFill="1"/>
    <xf numFmtId="0" fontId="2" fillId="3" borderId="1" xfId="2" applyFill="1" applyBorder="1"/>
    <xf numFmtId="0" fontId="7" fillId="3" borderId="0" xfId="2" applyFont="1" applyFill="1"/>
    <xf numFmtId="0" fontId="2" fillId="3" borderId="2" xfId="2" applyFill="1" applyBorder="1"/>
    <xf numFmtId="0" fontId="2" fillId="3" borderId="3" xfId="2" applyFill="1" applyBorder="1"/>
    <xf numFmtId="0" fontId="2" fillId="3" borderId="4" xfId="2" applyFill="1" applyBorder="1"/>
    <xf numFmtId="0" fontId="4" fillId="3" borderId="0" xfId="2" applyFont="1" applyFill="1" applyAlignment="1">
      <alignment horizontal="right" vertical="center"/>
    </xf>
    <xf numFmtId="0" fontId="2" fillId="3" borderId="0" xfId="2" applyFill="1" applyAlignment="1">
      <alignment horizontal="right"/>
    </xf>
    <xf numFmtId="0" fontId="4" fillId="3" borderId="0" xfId="2" applyFont="1" applyFill="1" applyAlignment="1">
      <alignment vertical="center"/>
    </xf>
    <xf numFmtId="0" fontId="2" fillId="3" borderId="8" xfId="2" applyFill="1" applyBorder="1"/>
    <xf numFmtId="0" fontId="0" fillId="0" borderId="0" xfId="0" applyAlignment="1">
      <alignment vertical="center"/>
    </xf>
    <xf numFmtId="14" fontId="0" fillId="0" borderId="0" xfId="0" applyNumberFormat="1"/>
    <xf numFmtId="0" fontId="2" fillId="3" borderId="10" xfId="2" applyFill="1" applyBorder="1"/>
    <xf numFmtId="0" fontId="2" fillId="3" borderId="9" xfId="2" applyFill="1" applyBorder="1"/>
    <xf numFmtId="0" fontId="2" fillId="3" borderId="11" xfId="2" applyFill="1" applyBorder="1"/>
    <xf numFmtId="0" fontId="0" fillId="3" borderId="11" xfId="0" applyFill="1" applyBorder="1" applyAlignment="1">
      <alignment vertical="center"/>
    </xf>
    <xf numFmtId="0" fontId="0" fillId="3" borderId="12" xfId="0" applyFill="1" applyBorder="1" applyAlignment="1">
      <alignment vertical="center"/>
    </xf>
    <xf numFmtId="0" fontId="2" fillId="3" borderId="13" xfId="2" applyFill="1" applyBorder="1"/>
    <xf numFmtId="0" fontId="2" fillId="3" borderId="14" xfId="2" applyFill="1" applyBorder="1"/>
    <xf numFmtId="0" fontId="2" fillId="3" borderId="15" xfId="2" applyFill="1" applyBorder="1"/>
    <xf numFmtId="0" fontId="2" fillId="3" borderId="16" xfId="2" applyFill="1" applyBorder="1"/>
    <xf numFmtId="0" fontId="0" fillId="3" borderId="8" xfId="0" applyFill="1" applyBorder="1" applyAlignment="1">
      <alignment vertical="center"/>
    </xf>
    <xf numFmtId="0" fontId="0" fillId="3" borderId="0" xfId="0" applyFill="1" applyAlignment="1">
      <alignment horizontal="left" vertical="top" wrapText="1"/>
    </xf>
    <xf numFmtId="0" fontId="11" fillId="0" borderId="0" xfId="0" applyFont="1" applyAlignment="1">
      <alignment horizontal="left" indent="1"/>
    </xf>
    <xf numFmtId="0" fontId="0" fillId="0" borderId="8" xfId="0" applyBorder="1"/>
    <xf numFmtId="0" fontId="8" fillId="2" borderId="17" xfId="0" applyFont="1" applyFill="1" applyBorder="1"/>
    <xf numFmtId="0" fontId="8" fillId="2" borderId="17" xfId="0" applyFont="1" applyFill="1" applyBorder="1" applyAlignment="1">
      <alignment horizontal="center"/>
    </xf>
    <xf numFmtId="0" fontId="0" fillId="0" borderId="17" xfId="0" applyBorder="1"/>
    <xf numFmtId="0" fontId="0" fillId="0" borderId="17" xfId="0" applyBorder="1" applyAlignment="1">
      <alignment horizontal="center"/>
    </xf>
    <xf numFmtId="0" fontId="0" fillId="4" borderId="17" xfId="0" applyFill="1" applyBorder="1"/>
    <xf numFmtId="0" fontId="0" fillId="4" borderId="17" xfId="0" applyFill="1" applyBorder="1" applyAlignment="1">
      <alignment horizontal="center"/>
    </xf>
    <xf numFmtId="0" fontId="0" fillId="4" borderId="8" xfId="0" applyFill="1" applyBorder="1"/>
    <xf numFmtId="0" fontId="0" fillId="4" borderId="0" xfId="0" applyFill="1"/>
    <xf numFmtId="0" fontId="9" fillId="4" borderId="17" xfId="0" applyFont="1" applyFill="1" applyBorder="1"/>
    <xf numFmtId="0" fontId="10" fillId="4" borderId="17" xfId="0" applyFont="1" applyFill="1" applyBorder="1"/>
    <xf numFmtId="0" fontId="8" fillId="4" borderId="17" xfId="0" applyFont="1" applyFill="1" applyBorder="1"/>
    <xf numFmtId="0" fontId="0" fillId="5" borderId="0" xfId="0" applyFill="1" applyAlignment="1">
      <alignment vertical="center"/>
    </xf>
    <xf numFmtId="0" fontId="4" fillId="3" borderId="18" xfId="2" applyFont="1" applyFill="1" applyBorder="1" applyAlignment="1">
      <alignment vertical="center"/>
    </xf>
    <xf numFmtId="0" fontId="2" fillId="3" borderId="19" xfId="2" applyFill="1" applyBorder="1"/>
    <xf numFmtId="0" fontId="2" fillId="3" borderId="0" xfId="2" applyFill="1" applyAlignment="1">
      <alignment horizontal="center"/>
    </xf>
    <xf numFmtId="0" fontId="2" fillId="3" borderId="1" xfId="2" applyFill="1" applyBorder="1" applyAlignment="1">
      <alignment horizontal="center"/>
    </xf>
    <xf numFmtId="0" fontId="12" fillId="6" borderId="0" xfId="2" applyFont="1" applyFill="1" applyAlignment="1">
      <alignment horizontal="center"/>
    </xf>
    <xf numFmtId="0" fontId="0" fillId="3" borderId="0" xfId="0" applyFill="1" applyAlignment="1">
      <alignment horizontal="center" vertical="center"/>
    </xf>
    <xf numFmtId="0" fontId="2" fillId="3" borderId="8" xfId="2" applyFill="1" applyBorder="1" applyAlignment="1">
      <alignment horizontal="center"/>
    </xf>
    <xf numFmtId="0" fontId="2" fillId="3" borderId="21" xfId="2" applyFill="1" applyBorder="1"/>
    <xf numFmtId="0" fontId="4" fillId="3" borderId="14" xfId="2" applyFont="1" applyFill="1" applyBorder="1" applyAlignment="1">
      <alignment vertical="center"/>
    </xf>
    <xf numFmtId="0" fontId="0" fillId="3" borderId="0" xfId="0" applyFill="1" applyAlignment="1">
      <alignment horizontal="right" vertical="center"/>
    </xf>
    <xf numFmtId="0" fontId="13" fillId="0" borderId="0" xfId="0" applyFont="1"/>
    <xf numFmtId="0" fontId="13" fillId="0" borderId="17" xfId="0" applyFont="1" applyBorder="1"/>
    <xf numFmtId="0" fontId="13" fillId="0" borderId="17" xfId="0" applyFont="1" applyBorder="1" applyAlignment="1">
      <alignment horizontal="center"/>
    </xf>
    <xf numFmtId="0" fontId="10" fillId="4" borderId="5" xfId="0" applyFont="1" applyFill="1" applyBorder="1"/>
    <xf numFmtId="14" fontId="0" fillId="0" borderId="22" xfId="0" applyNumberFormat="1" applyBorder="1"/>
    <xf numFmtId="0" fontId="0" fillId="0" borderId="22" xfId="0" applyBorder="1"/>
    <xf numFmtId="0" fontId="0" fillId="0" borderId="23" xfId="0" applyBorder="1"/>
    <xf numFmtId="0" fontId="14" fillId="4" borderId="17" xfId="0" applyFont="1" applyFill="1" applyBorder="1"/>
    <xf numFmtId="49" fontId="0" fillId="0" borderId="0" xfId="0" applyNumberFormat="1"/>
    <xf numFmtId="49" fontId="7" fillId="0" borderId="5" xfId="2" applyNumberFormat="1" applyFont="1" applyBorder="1" applyAlignment="1" applyProtection="1">
      <alignment horizontal="left" vertical="center"/>
      <protection locked="0"/>
    </xf>
    <xf numFmtId="49" fontId="7" fillId="0" borderId="6" xfId="2" applyNumberFormat="1" applyFont="1" applyBorder="1" applyAlignment="1" applyProtection="1">
      <alignment horizontal="left" vertical="center"/>
      <protection locked="0"/>
    </xf>
    <xf numFmtId="49" fontId="7" fillId="0" borderId="7" xfId="2" applyNumberFormat="1" applyFont="1" applyBorder="1" applyAlignment="1" applyProtection="1">
      <alignment horizontal="left" vertical="center"/>
      <protection locked="0"/>
    </xf>
    <xf numFmtId="0" fontId="4" fillId="3" borderId="0" xfId="2" applyFont="1" applyFill="1" applyAlignment="1">
      <alignment horizontal="left" vertical="center"/>
    </xf>
    <xf numFmtId="49" fontId="7" fillId="0" borderId="5" xfId="2" applyNumberFormat="1" applyFont="1" applyBorder="1" applyAlignment="1" applyProtection="1">
      <alignment horizontal="center" vertical="center"/>
      <protection locked="0"/>
    </xf>
    <xf numFmtId="49" fontId="7" fillId="0" borderId="6" xfId="2" applyNumberFormat="1" applyFont="1" applyBorder="1" applyAlignment="1" applyProtection="1">
      <alignment horizontal="center" vertical="center"/>
      <protection locked="0"/>
    </xf>
    <xf numFmtId="49" fontId="7" fillId="0" borderId="7" xfId="2" applyNumberFormat="1" applyFont="1" applyBorder="1" applyAlignment="1" applyProtection="1">
      <alignment horizontal="center" vertical="center"/>
      <protection locked="0"/>
    </xf>
    <xf numFmtId="14" fontId="7" fillId="0" borderId="5" xfId="2" applyNumberFormat="1" applyFont="1" applyBorder="1" applyAlignment="1" applyProtection="1">
      <alignment horizontal="left" vertical="center"/>
      <protection locked="0"/>
    </xf>
    <xf numFmtId="14" fontId="7" fillId="0" borderId="6" xfId="2" applyNumberFormat="1" applyFont="1" applyBorder="1" applyAlignment="1" applyProtection="1">
      <alignment horizontal="left" vertical="center"/>
      <protection locked="0"/>
    </xf>
    <xf numFmtId="14" fontId="7" fillId="0" borderId="7" xfId="2" applyNumberFormat="1" applyFont="1" applyBorder="1" applyAlignment="1" applyProtection="1">
      <alignment horizontal="left" vertical="center"/>
      <protection locked="0"/>
    </xf>
    <xf numFmtId="49" fontId="7" fillId="0" borderId="5" xfId="2" applyNumberFormat="1" applyFont="1" applyBorder="1" applyAlignment="1" applyProtection="1">
      <alignment horizontal="left" vertical="center" shrinkToFit="1"/>
      <protection locked="0"/>
    </xf>
    <xf numFmtId="49" fontId="7" fillId="0" borderId="6" xfId="2" applyNumberFormat="1" applyFont="1" applyBorder="1" applyAlignment="1" applyProtection="1">
      <alignment horizontal="left" vertical="center" shrinkToFit="1"/>
      <protection locked="0"/>
    </xf>
    <xf numFmtId="49" fontId="7" fillId="0" borderId="7" xfId="2" applyNumberFormat="1" applyFont="1" applyBorder="1" applyAlignment="1" applyProtection="1">
      <alignment horizontal="left" vertical="center" shrinkToFit="1"/>
      <protection locked="0"/>
    </xf>
    <xf numFmtId="0" fontId="7" fillId="0" borderId="5" xfId="2" applyFont="1" applyBorder="1" applyAlignment="1" applyProtection="1">
      <alignment horizontal="left" vertical="center"/>
      <protection locked="0"/>
    </xf>
    <xf numFmtId="0" fontId="7" fillId="0" borderId="6" xfId="2" applyFont="1" applyBorder="1" applyAlignment="1" applyProtection="1">
      <alignment horizontal="left" vertical="center"/>
      <protection locked="0"/>
    </xf>
    <xf numFmtId="0" fontId="7" fillId="0" borderId="7" xfId="2" applyFont="1" applyBorder="1" applyAlignment="1" applyProtection="1">
      <alignment horizontal="left" vertical="center"/>
      <protection locked="0"/>
    </xf>
    <xf numFmtId="0" fontId="2" fillId="0" borderId="19" xfId="2" applyBorder="1" applyAlignment="1" applyProtection="1">
      <alignment horizontal="center"/>
      <protection locked="0"/>
    </xf>
    <xf numFmtId="0" fontId="2" fillId="0" borderId="8" xfId="2" applyBorder="1" applyAlignment="1" applyProtection="1">
      <alignment horizontal="center"/>
      <protection locked="0"/>
    </xf>
    <xf numFmtId="0" fontId="2" fillId="0" borderId="20" xfId="2" applyBorder="1" applyAlignment="1" applyProtection="1">
      <alignment horizontal="center"/>
      <protection locked="0"/>
    </xf>
    <xf numFmtId="0" fontId="2" fillId="0" borderId="5" xfId="2" applyBorder="1" applyAlignment="1" applyProtection="1">
      <alignment horizontal="center"/>
      <protection locked="0"/>
    </xf>
    <xf numFmtId="0" fontId="2" fillId="0" borderId="6" xfId="2" applyBorder="1" applyAlignment="1" applyProtection="1">
      <alignment horizontal="center"/>
      <protection locked="0"/>
    </xf>
    <xf numFmtId="0" fontId="2" fillId="0" borderId="7" xfId="2" applyBorder="1" applyAlignment="1" applyProtection="1">
      <alignment horizontal="center"/>
      <protection locked="0"/>
    </xf>
    <xf numFmtId="0" fontId="7" fillId="3" borderId="0" xfId="2" applyFont="1" applyFill="1" applyAlignment="1">
      <alignment horizontal="left" vertical="center"/>
    </xf>
    <xf numFmtId="14" fontId="7" fillId="0" borderId="5" xfId="2" applyNumberFormat="1" applyFont="1" applyBorder="1" applyAlignment="1" applyProtection="1">
      <alignment horizontal="left" vertical="center" shrinkToFit="1"/>
      <protection locked="0"/>
    </xf>
    <xf numFmtId="14" fontId="7" fillId="0" borderId="6" xfId="2" applyNumberFormat="1" applyFont="1" applyBorder="1" applyAlignment="1" applyProtection="1">
      <alignment horizontal="left" vertical="center" shrinkToFit="1"/>
      <protection locked="0"/>
    </xf>
    <xf numFmtId="14" fontId="7" fillId="0" borderId="7" xfId="2" applyNumberFormat="1" applyFont="1" applyBorder="1" applyAlignment="1" applyProtection="1">
      <alignment horizontal="left" vertical="center" shrinkToFit="1"/>
      <protection locked="0"/>
    </xf>
    <xf numFmtId="164" fontId="7" fillId="0" borderId="5" xfId="2" applyNumberFormat="1" applyFont="1" applyBorder="1" applyAlignment="1" applyProtection="1">
      <alignment horizontal="left" vertical="center" shrinkToFit="1"/>
      <protection locked="0"/>
    </xf>
    <xf numFmtId="164" fontId="7" fillId="0" borderId="6" xfId="2" applyNumberFormat="1" applyFont="1" applyBorder="1" applyAlignment="1" applyProtection="1">
      <alignment horizontal="left" vertical="center" shrinkToFit="1"/>
      <protection locked="0"/>
    </xf>
    <xf numFmtId="164" fontId="7" fillId="0" borderId="7" xfId="2" applyNumberFormat="1" applyFont="1" applyBorder="1" applyAlignment="1" applyProtection="1">
      <alignment horizontal="left" vertical="center" shrinkToFit="1"/>
      <protection locked="0"/>
    </xf>
    <xf numFmtId="0" fontId="2" fillId="3" borderId="8" xfId="2" applyFill="1" applyBorder="1" applyAlignment="1" applyProtection="1">
      <alignment horizontal="center"/>
      <protection locked="0"/>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0" fillId="3" borderId="0" xfId="0" applyFill="1" applyAlignment="1">
      <alignment horizontal="left" vertical="top" wrapText="1"/>
    </xf>
    <xf numFmtId="0" fontId="7" fillId="3" borderId="0" xfId="2" applyFont="1" applyFill="1" applyAlignment="1">
      <alignment horizontal="left"/>
    </xf>
    <xf numFmtId="0" fontId="6" fillId="3" borderId="0" xfId="2" applyFont="1" applyFill="1" applyAlignment="1">
      <alignment horizontal="left" vertical="center"/>
    </xf>
  </cellXfs>
  <cellStyles count="3">
    <cellStyle name="Standard" xfId="0" builtinId="0"/>
    <cellStyle name="Standard 2" xfId="1" xr:uid="{00000000-0005-0000-0000-000001000000}"/>
    <cellStyle name="Standard 3" xfId="2" xr:uid="{00000000-0005-0000-0000-000002000000}"/>
  </cellStyles>
  <dxfs count="22">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0"/>
        </patternFill>
      </fill>
      <border>
        <left style="thin">
          <color auto="1"/>
        </left>
        <right style="thin">
          <color auto="1"/>
        </right>
        <top style="thin">
          <color auto="1"/>
        </top>
        <bottom style="thin">
          <color auto="1"/>
        </bottom>
        <vertical/>
        <horizontal/>
      </border>
    </dxf>
    <dxf>
      <fill>
        <patternFill>
          <bgColor theme="9" tint="0.79998168889431442"/>
        </patternFill>
      </fill>
      <border>
        <left style="thin">
          <color rgb="FFFF0000"/>
        </left>
        <right style="thin">
          <color rgb="FFFF0000"/>
        </right>
        <top style="thin">
          <color rgb="FFFF0000"/>
        </top>
        <bottom style="thin">
          <color rgb="FFFF0000"/>
        </bottom>
        <vertical/>
        <horizontal/>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
      <fill>
        <patternFill>
          <bgColor theme="9" tint="0.79998168889431442"/>
        </patternFill>
      </fill>
      <border>
        <left style="thin">
          <color rgb="FFFF0000"/>
        </left>
        <right style="thin">
          <color rgb="FFFF0000"/>
        </right>
        <top style="thin">
          <color rgb="FFFF0000"/>
        </top>
        <bottom style="thin">
          <color rgb="FFFF00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36</xdr:col>
      <xdr:colOff>143933</xdr:colOff>
      <xdr:row>1</xdr:row>
      <xdr:rowOff>162983</xdr:rowOff>
    </xdr:from>
    <xdr:to>
      <xdr:col>47</xdr:col>
      <xdr:colOff>55456</xdr:colOff>
      <xdr:row>5</xdr:row>
      <xdr:rowOff>54398</xdr:rowOff>
    </xdr:to>
    <xdr:pic>
      <xdr:nvPicPr>
        <xdr:cNvPr id="1071" name="Grafik 1" descr="zweiQ Logo">
          <a:extLst>
            <a:ext uri="{FF2B5EF4-FFF2-40B4-BE49-F238E27FC236}">
              <a16:creationId xmlns:a16="http://schemas.microsoft.com/office/drawing/2014/main" id="{00000000-0008-0000-0000-00002F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6766" y="353483"/>
          <a:ext cx="1894417" cy="487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2:AW206"/>
  <sheetViews>
    <sheetView tabSelected="1" view="pageBreakPreview" zoomScaleNormal="90" zoomScaleSheetLayoutView="100" workbookViewId="0">
      <selection activeCell="C29" sqref="C29:W29"/>
    </sheetView>
  </sheetViews>
  <sheetFormatPr baseColWidth="10" defaultColWidth="2.6640625" defaultRowHeight="15" customHeight="1" x14ac:dyDescent="0.3"/>
  <cols>
    <col min="1" max="1" width="2.6640625" style="4"/>
    <col min="2" max="2" width="4.33203125" style="49" bestFit="1" customWidth="1"/>
    <col min="3" max="16384" width="2.6640625" style="4"/>
  </cols>
  <sheetData>
    <row r="2" spans="2:47" ht="19.8" x14ac:dyDescent="0.3">
      <c r="B2" s="46"/>
      <c r="C2" s="3" t="s">
        <v>0</v>
      </c>
    </row>
    <row r="3" spans="2:47" ht="5.0999999999999996" customHeight="1" x14ac:dyDescent="0.2">
      <c r="B3" s="46"/>
      <c r="C3" s="2"/>
    </row>
    <row r="4" spans="2:47" ht="12" customHeight="1" x14ac:dyDescent="0.3">
      <c r="B4" s="46"/>
      <c r="C4" s="5" t="s">
        <v>234</v>
      </c>
      <c r="AK4" s="6"/>
    </row>
    <row r="5" spans="2:47" ht="12" customHeight="1" x14ac:dyDescent="0.2">
      <c r="B5" s="46"/>
      <c r="C5" s="5" t="s">
        <v>1</v>
      </c>
    </row>
    <row r="6" spans="2:47" ht="12" customHeight="1" x14ac:dyDescent="0.2">
      <c r="B6" s="46"/>
      <c r="C6" s="5" t="s">
        <v>2</v>
      </c>
    </row>
    <row r="7" spans="2:47" ht="5.0999999999999996" customHeight="1" x14ac:dyDescent="0.2">
      <c r="B7" s="46"/>
      <c r="C7" s="2"/>
    </row>
    <row r="8" spans="2:47" ht="15" customHeight="1" x14ac:dyDescent="0.2">
      <c r="B8" s="46"/>
      <c r="C8" s="7" t="s">
        <v>3</v>
      </c>
      <c r="AU8" s="53" t="s">
        <v>382</v>
      </c>
    </row>
    <row r="9" spans="2:47" ht="15" customHeight="1" x14ac:dyDescent="0.2">
      <c r="B9" s="46"/>
      <c r="C9" s="2"/>
    </row>
    <row r="10" spans="2:47" ht="5.0999999999999996" customHeight="1" x14ac:dyDescent="0.2">
      <c r="B10" s="47"/>
      <c r="C10" s="8"/>
      <c r="D10" s="8"/>
      <c r="E10" s="8"/>
      <c r="F10" s="8"/>
      <c r="G10" s="8"/>
      <c r="H10" s="8"/>
      <c r="I10" s="8"/>
      <c r="J10" s="8"/>
      <c r="K10" s="8"/>
      <c r="L10" s="8"/>
      <c r="M10" s="8"/>
      <c r="N10" s="8"/>
      <c r="O10" s="8"/>
      <c r="P10" s="8"/>
      <c r="Q10" s="8"/>
      <c r="R10" s="8"/>
      <c r="S10" s="8"/>
      <c r="T10" s="8"/>
      <c r="U10" s="8"/>
      <c r="V10" s="8"/>
      <c r="W10" s="8"/>
      <c r="X10" s="8"/>
    </row>
    <row r="11" spans="2:47" ht="15" customHeight="1" x14ac:dyDescent="0.2">
      <c r="B11" s="46"/>
      <c r="C11" s="66" t="s">
        <v>4</v>
      </c>
      <c r="D11" s="66"/>
      <c r="E11" s="66"/>
      <c r="F11" s="66"/>
      <c r="G11" s="66"/>
      <c r="H11" s="66"/>
      <c r="I11" s="66"/>
      <c r="J11" s="66"/>
      <c r="K11" s="66"/>
      <c r="L11" s="66"/>
      <c r="M11" s="66"/>
      <c r="N11" s="66"/>
      <c r="O11" s="66"/>
      <c r="P11" s="66"/>
      <c r="Q11" s="66"/>
      <c r="R11" s="66"/>
      <c r="S11" s="66"/>
      <c r="T11" s="66"/>
      <c r="U11" s="66"/>
      <c r="V11" s="66"/>
      <c r="W11" s="66"/>
      <c r="X11" s="2"/>
    </row>
    <row r="12" spans="2:47" ht="5.0999999999999996" customHeight="1" x14ac:dyDescent="0.2">
      <c r="B12" s="46"/>
      <c r="C12" s="98"/>
      <c r="D12" s="98"/>
      <c r="E12" s="98"/>
      <c r="F12" s="98"/>
      <c r="G12" s="98"/>
      <c r="H12" s="98"/>
      <c r="I12" s="98"/>
      <c r="J12" s="98"/>
      <c r="K12" s="98"/>
      <c r="L12" s="98"/>
      <c r="M12" s="98"/>
      <c r="N12" s="98"/>
      <c r="O12" s="98"/>
      <c r="P12" s="98"/>
      <c r="Q12" s="98"/>
      <c r="R12" s="98"/>
      <c r="S12" s="98"/>
      <c r="T12" s="98"/>
      <c r="U12" s="98"/>
      <c r="V12" s="98"/>
      <c r="W12" s="98"/>
      <c r="X12" s="2"/>
    </row>
    <row r="13" spans="2:47" ht="21.9" customHeight="1" x14ac:dyDescent="0.2">
      <c r="B13" s="46"/>
      <c r="C13" s="63"/>
      <c r="D13" s="64"/>
      <c r="E13" s="64"/>
      <c r="F13" s="64"/>
      <c r="G13" s="64"/>
      <c r="H13" s="64"/>
      <c r="I13" s="64"/>
      <c r="J13" s="64"/>
      <c r="K13" s="64"/>
      <c r="L13" s="64"/>
      <c r="M13" s="64"/>
      <c r="N13" s="64"/>
      <c r="O13" s="64"/>
      <c r="P13" s="64"/>
      <c r="Q13" s="64"/>
      <c r="R13" s="64"/>
      <c r="S13" s="64"/>
      <c r="T13" s="64"/>
      <c r="U13" s="64"/>
      <c r="V13" s="64"/>
      <c r="W13" s="65"/>
      <c r="X13" s="2"/>
    </row>
    <row r="14" spans="2:47" ht="5.0999999999999996" customHeight="1" x14ac:dyDescent="0.2">
      <c r="B14" s="46"/>
      <c r="C14" s="2"/>
      <c r="D14" s="2"/>
      <c r="E14" s="2"/>
      <c r="F14" s="2"/>
      <c r="G14" s="2"/>
      <c r="H14" s="2"/>
      <c r="I14" s="2"/>
      <c r="J14" s="2"/>
      <c r="K14" s="2"/>
      <c r="L14" s="2"/>
      <c r="M14" s="2"/>
      <c r="N14" s="2"/>
      <c r="O14" s="2"/>
      <c r="P14" s="2"/>
      <c r="Q14" s="2"/>
      <c r="R14" s="2"/>
      <c r="S14" s="2"/>
      <c r="T14" s="2"/>
      <c r="U14" s="2"/>
      <c r="V14" s="2"/>
      <c r="W14" s="2"/>
      <c r="X14" s="2"/>
    </row>
    <row r="15" spans="2:47" ht="21.9" customHeight="1" x14ac:dyDescent="0.2">
      <c r="B15" s="46"/>
      <c r="C15" s="63"/>
      <c r="D15" s="64"/>
      <c r="E15" s="64"/>
      <c r="F15" s="64"/>
      <c r="G15" s="64"/>
      <c r="H15" s="64"/>
      <c r="I15" s="64"/>
      <c r="J15" s="64"/>
      <c r="K15" s="64"/>
      <c r="L15" s="64"/>
      <c r="M15" s="64"/>
      <c r="N15" s="64"/>
      <c r="O15" s="64"/>
      <c r="P15" s="64"/>
      <c r="Q15" s="64"/>
      <c r="R15" s="64"/>
      <c r="S15" s="64"/>
      <c r="T15" s="64"/>
      <c r="U15" s="64"/>
      <c r="V15" s="64"/>
      <c r="W15" s="65"/>
      <c r="X15" s="2"/>
    </row>
    <row r="16" spans="2:47" ht="5.0999999999999996" customHeight="1" x14ac:dyDescent="0.2">
      <c r="B16" s="46"/>
      <c r="C16" s="2"/>
      <c r="D16" s="2"/>
      <c r="E16" s="2"/>
      <c r="F16" s="2"/>
      <c r="G16" s="2"/>
      <c r="H16" s="2"/>
      <c r="I16" s="2"/>
      <c r="J16" s="2"/>
      <c r="K16" s="2"/>
      <c r="L16" s="2"/>
      <c r="M16" s="2"/>
      <c r="N16" s="2"/>
      <c r="O16" s="2"/>
      <c r="P16" s="2"/>
      <c r="Q16" s="2"/>
      <c r="R16" s="2"/>
      <c r="S16" s="2"/>
      <c r="T16" s="2"/>
      <c r="U16" s="2"/>
      <c r="V16" s="2"/>
      <c r="W16" s="2"/>
      <c r="X16" s="2"/>
    </row>
    <row r="17" spans="2:48" ht="21.9" customHeight="1" x14ac:dyDescent="0.2">
      <c r="B17" s="46"/>
      <c r="C17" s="63"/>
      <c r="D17" s="64"/>
      <c r="E17" s="64"/>
      <c r="F17" s="64"/>
      <c r="G17" s="64"/>
      <c r="H17" s="64"/>
      <c r="I17" s="64"/>
      <c r="J17" s="64"/>
      <c r="K17" s="64"/>
      <c r="L17" s="64"/>
      <c r="M17" s="64"/>
      <c r="N17" s="64"/>
      <c r="O17" s="64"/>
      <c r="P17" s="64"/>
      <c r="Q17" s="64"/>
      <c r="R17" s="64"/>
      <c r="S17" s="64"/>
      <c r="T17" s="64"/>
      <c r="U17" s="64"/>
      <c r="V17" s="64"/>
      <c r="W17" s="65"/>
      <c r="X17" s="2"/>
    </row>
    <row r="18" spans="2:48" ht="15" customHeight="1" x14ac:dyDescent="0.2">
      <c r="B18" s="46"/>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2:48" ht="5.0999999999999996" customHeight="1" x14ac:dyDescent="0.2">
      <c r="B19" s="47"/>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2"/>
      <c r="AL19" s="8"/>
      <c r="AM19" s="8"/>
      <c r="AN19" s="8"/>
      <c r="AO19" s="8"/>
      <c r="AP19" s="8"/>
      <c r="AQ19" s="8"/>
      <c r="AR19" s="8"/>
      <c r="AS19" s="8"/>
      <c r="AT19" s="8"/>
      <c r="AU19" s="8"/>
      <c r="AV19" s="8"/>
    </row>
    <row r="20" spans="2:48" ht="15" customHeight="1" x14ac:dyDescent="0.2">
      <c r="B20" s="46"/>
      <c r="C20" s="66" t="s">
        <v>10</v>
      </c>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2"/>
      <c r="AK20" s="2"/>
      <c r="AL20" s="2"/>
      <c r="AM20" s="66" t="s">
        <v>11</v>
      </c>
      <c r="AN20" s="66"/>
      <c r="AO20" s="66"/>
      <c r="AP20" s="66"/>
      <c r="AQ20" s="66"/>
      <c r="AR20" s="66"/>
      <c r="AS20" s="66"/>
      <c r="AT20" s="66"/>
      <c r="AU20" s="66"/>
    </row>
    <row r="21" spans="2:48" ht="5.0999999999999996" customHeight="1" x14ac:dyDescent="0.2">
      <c r="B21" s="46"/>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2"/>
      <c r="AK21" s="2"/>
      <c r="AL21" s="2"/>
      <c r="AM21" s="98"/>
      <c r="AN21" s="98"/>
      <c r="AO21" s="98"/>
      <c r="AP21" s="98"/>
      <c r="AQ21" s="98"/>
      <c r="AR21" s="98"/>
      <c r="AS21" s="98"/>
      <c r="AT21" s="98"/>
      <c r="AU21" s="98"/>
    </row>
    <row r="22" spans="2:48" ht="21.9" customHeight="1" x14ac:dyDescent="0.2">
      <c r="B22" s="46"/>
      <c r="C22" s="85" t="str">
        <f>Vorname&amp;" "&amp;Familienname</f>
        <v xml:space="preserve"> </v>
      </c>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2"/>
      <c r="AK22" s="2"/>
      <c r="AL22" s="2"/>
      <c r="AM22" s="63"/>
      <c r="AN22" s="64"/>
      <c r="AO22" s="64"/>
      <c r="AP22" s="64"/>
      <c r="AQ22" s="64"/>
      <c r="AR22" s="64"/>
      <c r="AS22" s="64"/>
      <c r="AT22" s="64"/>
      <c r="AU22" s="65"/>
    </row>
    <row r="23" spans="2:48" ht="5.0999999999999996" customHeight="1" x14ac:dyDescent="0.2">
      <c r="B23" s="46"/>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5" spans="2:48" ht="15" customHeight="1" x14ac:dyDescent="0.3">
      <c r="B25" s="48">
        <v>1</v>
      </c>
      <c r="C25" s="9" t="s">
        <v>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2:48" ht="5.0999999999999996" customHeight="1" x14ac:dyDescent="0.2">
      <c r="B26" s="46"/>
      <c r="C26" s="2"/>
      <c r="D26" s="2"/>
      <c r="E26" s="2"/>
      <c r="F26" s="2"/>
      <c r="G26" s="2"/>
      <c r="H26" s="2"/>
      <c r="I26" s="2"/>
      <c r="J26" s="2"/>
      <c r="K26" s="2"/>
      <c r="L26" s="2"/>
      <c r="M26" s="2"/>
      <c r="N26" s="2"/>
      <c r="O26" s="2"/>
      <c r="P26" s="2"/>
      <c r="Q26" s="2"/>
      <c r="R26" s="2"/>
      <c r="S26" s="2"/>
      <c r="T26" s="2"/>
      <c r="U26" s="2"/>
      <c r="V26" s="2"/>
      <c r="W26" s="2"/>
      <c r="X26" s="2"/>
      <c r="Y26" s="10"/>
      <c r="Z26" s="2"/>
      <c r="AA26" s="2"/>
      <c r="AB26" s="2"/>
      <c r="AC26" s="2"/>
      <c r="AD26" s="2"/>
      <c r="AE26" s="2"/>
      <c r="AF26" s="2"/>
      <c r="AG26" s="2"/>
      <c r="AH26" s="2"/>
      <c r="AI26" s="2"/>
      <c r="AJ26" s="2"/>
      <c r="AK26" s="2"/>
      <c r="AL26" s="2"/>
      <c r="AM26" s="2"/>
      <c r="AN26" s="2"/>
      <c r="AO26" s="2"/>
      <c r="AP26" s="2"/>
      <c r="AQ26" s="2"/>
      <c r="AR26" s="2"/>
      <c r="AS26" s="2"/>
      <c r="AT26" s="2"/>
      <c r="AU26" s="2"/>
      <c r="AV26" s="2"/>
    </row>
    <row r="27" spans="2:48" ht="5.0999999999999996" customHeight="1" x14ac:dyDescent="0.2">
      <c r="B27" s="47"/>
      <c r="C27" s="8"/>
      <c r="D27" s="8"/>
      <c r="E27" s="8"/>
      <c r="F27" s="8"/>
      <c r="G27" s="8"/>
      <c r="H27" s="8"/>
      <c r="I27" s="8"/>
      <c r="J27" s="8"/>
      <c r="K27" s="8"/>
      <c r="L27" s="8"/>
      <c r="M27" s="8"/>
      <c r="N27" s="8"/>
      <c r="O27" s="8"/>
      <c r="P27" s="8"/>
      <c r="Q27" s="8"/>
      <c r="R27" s="8"/>
      <c r="S27" s="8"/>
      <c r="T27" s="8"/>
      <c r="U27" s="8"/>
      <c r="V27" s="8"/>
      <c r="W27" s="8"/>
      <c r="X27" s="8"/>
      <c r="Y27" s="2"/>
      <c r="Z27" s="11"/>
      <c r="AA27" s="8"/>
      <c r="AB27" s="8"/>
      <c r="AC27" s="8"/>
      <c r="AD27" s="8"/>
      <c r="AE27" s="8"/>
      <c r="AF27" s="8"/>
      <c r="AG27" s="8"/>
      <c r="AH27" s="8"/>
      <c r="AI27" s="8"/>
      <c r="AJ27" s="8"/>
      <c r="AK27" s="8"/>
      <c r="AL27" s="8"/>
      <c r="AM27" s="8"/>
      <c r="AN27" s="8"/>
      <c r="AO27" s="8"/>
      <c r="AP27" s="8"/>
      <c r="AQ27" s="8"/>
      <c r="AR27" s="8"/>
      <c r="AS27" s="8"/>
      <c r="AT27" s="8"/>
      <c r="AU27" s="8"/>
      <c r="AV27" s="8"/>
    </row>
    <row r="28" spans="2:48" ht="15" customHeight="1" x14ac:dyDescent="0.2">
      <c r="B28" s="46"/>
      <c r="C28" s="66" t="s">
        <v>8</v>
      </c>
      <c r="D28" s="66"/>
      <c r="E28" s="66"/>
      <c r="F28" s="66"/>
      <c r="G28" s="66"/>
      <c r="H28" s="66"/>
      <c r="I28" s="66"/>
      <c r="J28" s="66"/>
      <c r="K28" s="66"/>
      <c r="L28" s="66"/>
      <c r="M28" s="66"/>
      <c r="N28" s="66"/>
      <c r="O28" s="66"/>
      <c r="P28" s="66"/>
      <c r="Q28" s="66"/>
      <c r="R28" s="66"/>
      <c r="S28" s="66"/>
      <c r="T28" s="66"/>
      <c r="U28" s="66"/>
      <c r="V28" s="66"/>
      <c r="W28" s="66"/>
      <c r="X28" s="2"/>
      <c r="Y28" s="2"/>
      <c r="Z28" s="12"/>
      <c r="AA28" s="66" t="s">
        <v>9</v>
      </c>
      <c r="AB28" s="66"/>
      <c r="AC28" s="66"/>
      <c r="AD28" s="66"/>
      <c r="AE28" s="66"/>
      <c r="AF28" s="66"/>
      <c r="AG28" s="66"/>
      <c r="AH28" s="66"/>
      <c r="AI28" s="66"/>
      <c r="AJ28" s="66"/>
      <c r="AK28" s="66"/>
      <c r="AL28" s="66"/>
      <c r="AM28" s="66"/>
      <c r="AN28" s="66"/>
      <c r="AO28" s="66"/>
      <c r="AP28" s="66"/>
      <c r="AQ28" s="66"/>
      <c r="AR28" s="66"/>
      <c r="AS28" s="66"/>
      <c r="AT28" s="66"/>
      <c r="AU28" s="66"/>
      <c r="AV28" s="2"/>
    </row>
    <row r="29" spans="2:48" ht="21.9" customHeight="1" x14ac:dyDescent="0.2">
      <c r="B29" s="46"/>
      <c r="C29" s="63"/>
      <c r="D29" s="64"/>
      <c r="E29" s="64"/>
      <c r="F29" s="64"/>
      <c r="G29" s="64"/>
      <c r="H29" s="64"/>
      <c r="I29" s="64"/>
      <c r="J29" s="64"/>
      <c r="K29" s="64"/>
      <c r="L29" s="64"/>
      <c r="M29" s="64"/>
      <c r="N29" s="64"/>
      <c r="O29" s="64"/>
      <c r="P29" s="64"/>
      <c r="Q29" s="64"/>
      <c r="R29" s="64"/>
      <c r="S29" s="64"/>
      <c r="T29" s="64"/>
      <c r="U29" s="64"/>
      <c r="V29" s="64"/>
      <c r="W29" s="65"/>
      <c r="X29" s="2"/>
      <c r="Y29" s="2"/>
      <c r="Z29" s="12"/>
      <c r="AA29" s="63"/>
      <c r="AB29" s="64"/>
      <c r="AC29" s="64"/>
      <c r="AD29" s="64"/>
      <c r="AE29" s="64"/>
      <c r="AF29" s="64"/>
      <c r="AG29" s="64"/>
      <c r="AH29" s="64"/>
      <c r="AI29" s="64"/>
      <c r="AJ29" s="64"/>
      <c r="AK29" s="64"/>
      <c r="AL29" s="64"/>
      <c r="AM29" s="64"/>
      <c r="AN29" s="64"/>
      <c r="AO29" s="64"/>
      <c r="AP29" s="64"/>
      <c r="AQ29" s="64"/>
      <c r="AR29" s="64"/>
      <c r="AS29" s="64"/>
      <c r="AT29" s="64"/>
      <c r="AU29" s="65"/>
      <c r="AV29" s="2"/>
    </row>
    <row r="30" spans="2:48" ht="5.0999999999999996" customHeight="1" x14ac:dyDescent="0.2">
      <c r="B30" s="46"/>
      <c r="C30" s="2"/>
      <c r="D30" s="2"/>
      <c r="E30" s="2"/>
      <c r="F30" s="2"/>
      <c r="G30" s="2"/>
      <c r="H30" s="2"/>
      <c r="I30" s="2"/>
      <c r="J30" s="2"/>
      <c r="K30" s="2"/>
      <c r="L30" s="2"/>
      <c r="M30" s="2"/>
      <c r="N30" s="2"/>
      <c r="O30" s="2"/>
      <c r="P30" s="2"/>
      <c r="Q30" s="2"/>
      <c r="R30" s="2"/>
      <c r="S30" s="2"/>
      <c r="T30" s="2"/>
      <c r="U30" s="2"/>
      <c r="V30" s="2"/>
      <c r="W30" s="2"/>
      <c r="X30" s="2"/>
      <c r="Y30" s="2"/>
      <c r="Z30" s="12"/>
      <c r="AA30" s="2"/>
      <c r="AB30" s="2"/>
      <c r="AC30" s="2"/>
      <c r="AD30" s="2"/>
      <c r="AE30" s="2"/>
      <c r="AF30" s="2"/>
      <c r="AG30" s="2"/>
      <c r="AH30" s="2"/>
      <c r="AI30" s="2"/>
      <c r="AJ30" s="2"/>
      <c r="AK30" s="2"/>
      <c r="AL30" s="2"/>
      <c r="AM30" s="2"/>
      <c r="AN30" s="2"/>
      <c r="AO30" s="2"/>
      <c r="AP30" s="2"/>
      <c r="AQ30" s="2"/>
      <c r="AR30" s="2"/>
      <c r="AS30" s="2"/>
      <c r="AT30" s="2"/>
      <c r="AU30" s="2"/>
      <c r="AV30" s="2"/>
    </row>
    <row r="31" spans="2:48" ht="5.0999999999999996" customHeight="1" x14ac:dyDescent="0.2">
      <c r="B31" s="47"/>
      <c r="C31" s="8"/>
      <c r="D31" s="8"/>
      <c r="E31" s="8"/>
      <c r="F31" s="8"/>
      <c r="G31" s="8"/>
      <c r="H31" s="8"/>
      <c r="I31" s="8"/>
      <c r="J31" s="8"/>
      <c r="K31" s="8"/>
      <c r="L31" s="8"/>
      <c r="M31" s="8"/>
      <c r="N31" s="8"/>
      <c r="O31" s="8"/>
      <c r="P31" s="8"/>
      <c r="Q31" s="8"/>
      <c r="R31" s="8"/>
      <c r="S31" s="8"/>
      <c r="T31" s="8"/>
      <c r="U31" s="8"/>
      <c r="V31" s="8"/>
      <c r="W31" s="8"/>
      <c r="X31" s="8"/>
      <c r="Y31" s="2"/>
      <c r="Z31" s="11"/>
      <c r="AA31" s="8"/>
      <c r="AB31" s="8"/>
      <c r="AC31" s="8"/>
      <c r="AD31" s="8"/>
      <c r="AE31" s="8"/>
      <c r="AF31" s="8"/>
      <c r="AG31" s="8"/>
      <c r="AH31" s="8"/>
      <c r="AI31" s="8"/>
      <c r="AJ31" s="8"/>
      <c r="AK31" s="8"/>
      <c r="AL31" s="8"/>
      <c r="AM31" s="8"/>
      <c r="AN31" s="8"/>
      <c r="AO31" s="8"/>
      <c r="AP31" s="8"/>
      <c r="AQ31" s="8"/>
      <c r="AR31" s="8"/>
      <c r="AS31" s="8"/>
      <c r="AT31" s="8"/>
      <c r="AU31" s="8"/>
      <c r="AV31" s="8"/>
    </row>
    <row r="32" spans="2:48" ht="15" customHeight="1" x14ac:dyDescent="0.2">
      <c r="B32" s="46"/>
      <c r="C32" s="66" t="s">
        <v>12</v>
      </c>
      <c r="D32" s="66"/>
      <c r="E32" s="66"/>
      <c r="F32" s="66"/>
      <c r="G32" s="66"/>
      <c r="H32" s="66"/>
      <c r="I32" s="66"/>
      <c r="J32" s="66"/>
      <c r="K32" s="66"/>
      <c r="L32" s="66"/>
      <c r="M32" s="66"/>
      <c r="N32" s="66"/>
      <c r="O32" s="66"/>
      <c r="P32" s="66"/>
      <c r="Q32" s="66"/>
      <c r="R32" s="66"/>
      <c r="S32" s="66"/>
      <c r="T32" s="66"/>
      <c r="U32" s="66"/>
      <c r="V32" s="66"/>
      <c r="W32" s="66"/>
      <c r="X32" s="2"/>
      <c r="Y32" s="2"/>
      <c r="Z32" s="12"/>
      <c r="AA32" s="66" t="s">
        <v>13</v>
      </c>
      <c r="AB32" s="66"/>
      <c r="AC32" s="66"/>
      <c r="AD32" s="66"/>
      <c r="AE32" s="66"/>
      <c r="AF32" s="66"/>
      <c r="AG32" s="66"/>
      <c r="AH32" s="66"/>
      <c r="AI32" s="66"/>
      <c r="AJ32" s="66"/>
      <c r="AK32" s="66"/>
      <c r="AL32" s="66"/>
      <c r="AM32" s="66"/>
      <c r="AN32" s="66"/>
      <c r="AO32" s="66"/>
      <c r="AP32" s="66"/>
      <c r="AQ32" s="66"/>
      <c r="AR32" s="66"/>
      <c r="AS32" s="66"/>
      <c r="AT32" s="66"/>
      <c r="AU32" s="66"/>
      <c r="AV32" s="2"/>
    </row>
    <row r="33" spans="2:48" ht="21.9" customHeight="1" x14ac:dyDescent="0.2">
      <c r="B33" s="46"/>
      <c r="C33" s="63"/>
      <c r="D33" s="64"/>
      <c r="E33" s="64"/>
      <c r="F33" s="64"/>
      <c r="G33" s="64"/>
      <c r="H33" s="64"/>
      <c r="I33" s="64"/>
      <c r="J33" s="64"/>
      <c r="K33" s="64"/>
      <c r="L33" s="64"/>
      <c r="M33" s="64"/>
      <c r="N33" s="64"/>
      <c r="O33" s="64"/>
      <c r="P33" s="64"/>
      <c r="Q33" s="64"/>
      <c r="R33" s="64"/>
      <c r="S33" s="64"/>
      <c r="T33" s="64"/>
      <c r="U33" s="64"/>
      <c r="V33" s="64"/>
      <c r="W33" s="65"/>
      <c r="X33" s="2"/>
      <c r="Y33" s="2"/>
      <c r="Z33" s="12"/>
      <c r="AA33" s="70"/>
      <c r="AB33" s="71"/>
      <c r="AC33" s="71"/>
      <c r="AD33" s="71"/>
      <c r="AE33" s="71"/>
      <c r="AF33" s="71"/>
      <c r="AG33" s="71"/>
      <c r="AH33" s="71"/>
      <c r="AI33" s="71"/>
      <c r="AJ33" s="71"/>
      <c r="AK33" s="71"/>
      <c r="AL33" s="71"/>
      <c r="AM33" s="71"/>
      <c r="AN33" s="71"/>
      <c r="AO33" s="71"/>
      <c r="AP33" s="71"/>
      <c r="AQ33" s="71"/>
      <c r="AR33" s="71"/>
      <c r="AS33" s="71"/>
      <c r="AT33" s="71"/>
      <c r="AU33" s="72"/>
      <c r="AV33" s="2"/>
    </row>
    <row r="34" spans="2:48" ht="5.0999999999999996" customHeight="1" x14ac:dyDescent="0.2">
      <c r="B34" s="46"/>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2:48" ht="5.0999999999999996" customHeight="1" x14ac:dyDescent="0.2">
      <c r="B35" s="47"/>
      <c r="C35" s="8"/>
      <c r="D35" s="8"/>
      <c r="E35" s="8"/>
      <c r="F35" s="8"/>
      <c r="G35" s="8"/>
      <c r="H35" s="8"/>
      <c r="I35" s="8"/>
      <c r="J35" s="8"/>
      <c r="K35" s="8"/>
      <c r="L35" s="8"/>
      <c r="M35" s="8"/>
      <c r="N35" s="8"/>
      <c r="O35" s="8"/>
      <c r="P35" s="8"/>
      <c r="Q35" s="8"/>
      <c r="R35" s="8"/>
      <c r="S35" s="8"/>
      <c r="T35" s="8"/>
      <c r="U35" s="8"/>
      <c r="V35" s="8"/>
      <c r="W35" s="8"/>
      <c r="X35" s="8"/>
      <c r="Y35" s="2"/>
      <c r="Z35" s="11"/>
      <c r="AA35" s="8"/>
      <c r="AB35" s="8"/>
      <c r="AC35" s="8"/>
      <c r="AD35" s="8"/>
      <c r="AE35" s="8"/>
      <c r="AF35" s="8"/>
      <c r="AG35" s="8"/>
      <c r="AH35" s="8"/>
      <c r="AI35" s="8"/>
      <c r="AJ35" s="8"/>
      <c r="AK35" s="8"/>
      <c r="AL35" s="8"/>
      <c r="AM35" s="8"/>
      <c r="AN35" s="8"/>
      <c r="AO35" s="8"/>
      <c r="AP35" s="8"/>
      <c r="AQ35" s="8"/>
      <c r="AR35" s="8"/>
      <c r="AS35" s="8"/>
      <c r="AT35" s="8"/>
      <c r="AU35" s="8"/>
      <c r="AV35" s="8"/>
    </row>
    <row r="36" spans="2:48" ht="15" customHeight="1" x14ac:dyDescent="0.2">
      <c r="B36" s="46"/>
      <c r="C36" s="66" t="s">
        <v>14</v>
      </c>
      <c r="D36" s="66"/>
      <c r="E36" s="66"/>
      <c r="F36" s="66"/>
      <c r="G36" s="66"/>
      <c r="H36" s="66"/>
      <c r="I36" s="66"/>
      <c r="J36" s="66"/>
      <c r="K36" s="66"/>
      <c r="L36" s="66"/>
      <c r="M36" s="66"/>
      <c r="N36" s="66"/>
      <c r="O36" s="66"/>
      <c r="P36" s="66"/>
      <c r="Q36" s="66"/>
      <c r="R36" s="66"/>
      <c r="S36" s="66"/>
      <c r="T36" s="2"/>
      <c r="U36" s="66" t="s">
        <v>15</v>
      </c>
      <c r="V36" s="66"/>
      <c r="W36" s="66"/>
      <c r="X36" s="2"/>
      <c r="Y36" s="2"/>
      <c r="Z36" s="12"/>
      <c r="AA36" s="66" t="s">
        <v>16</v>
      </c>
      <c r="AB36" s="66"/>
      <c r="AC36" s="66"/>
      <c r="AD36" s="2"/>
      <c r="AF36" s="15"/>
      <c r="AG36" s="15" t="s">
        <v>17</v>
      </c>
      <c r="AH36" s="15"/>
      <c r="AI36" s="15"/>
      <c r="AJ36" s="15"/>
      <c r="AK36" s="15"/>
      <c r="AL36" s="15"/>
      <c r="AM36" s="15"/>
      <c r="AN36" s="15"/>
      <c r="AO36" s="15"/>
      <c r="AP36" s="15"/>
      <c r="AQ36" s="15"/>
      <c r="AR36" s="15"/>
      <c r="AS36" s="15"/>
      <c r="AT36" s="15"/>
      <c r="AU36" s="15"/>
      <c r="AV36" s="2"/>
    </row>
    <row r="37" spans="2:48" ht="21.9" customHeight="1" x14ac:dyDescent="0.2">
      <c r="B37" s="46"/>
      <c r="C37" s="63"/>
      <c r="D37" s="64"/>
      <c r="E37" s="64"/>
      <c r="F37" s="64"/>
      <c r="G37" s="64"/>
      <c r="H37" s="64"/>
      <c r="I37" s="64"/>
      <c r="J37" s="64"/>
      <c r="K37" s="64"/>
      <c r="L37" s="64"/>
      <c r="M37" s="64"/>
      <c r="N37" s="64"/>
      <c r="O37" s="64"/>
      <c r="P37" s="64"/>
      <c r="Q37" s="64"/>
      <c r="R37" s="64"/>
      <c r="S37" s="65"/>
      <c r="T37" s="2"/>
      <c r="U37" s="67"/>
      <c r="V37" s="68"/>
      <c r="W37" s="69"/>
      <c r="X37" s="2"/>
      <c r="Y37" s="2"/>
      <c r="Z37" s="12"/>
      <c r="AA37" s="63"/>
      <c r="AB37" s="64"/>
      <c r="AC37" s="64"/>
      <c r="AD37" s="64"/>
      <c r="AE37" s="65"/>
      <c r="AF37" s="2"/>
      <c r="AG37" s="63"/>
      <c r="AH37" s="64"/>
      <c r="AI37" s="64"/>
      <c r="AJ37" s="64"/>
      <c r="AK37" s="64"/>
      <c r="AL37" s="64"/>
      <c r="AM37" s="64"/>
      <c r="AN37" s="64"/>
      <c r="AO37" s="64"/>
      <c r="AP37" s="64"/>
      <c r="AQ37" s="64"/>
      <c r="AR37" s="64"/>
      <c r="AS37" s="64"/>
      <c r="AT37" s="64"/>
      <c r="AU37" s="65"/>
      <c r="AV37" s="2"/>
    </row>
    <row r="38" spans="2:48" ht="5.0999999999999996" customHeight="1" x14ac:dyDescent="0.2">
      <c r="B38" s="4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2:48" ht="5.0999999999999996" customHeight="1" x14ac:dyDescent="0.2">
      <c r="B39" s="47"/>
      <c r="C39" s="8"/>
      <c r="D39" s="8"/>
      <c r="E39" s="8"/>
      <c r="F39" s="8"/>
      <c r="G39" s="8"/>
      <c r="H39" s="8"/>
      <c r="I39" s="8"/>
      <c r="J39" s="8"/>
      <c r="K39" s="8"/>
      <c r="L39" s="8"/>
      <c r="M39" s="8"/>
      <c r="N39" s="8"/>
      <c r="O39" s="8"/>
      <c r="P39" s="8"/>
      <c r="Q39" s="8"/>
      <c r="R39" s="8"/>
      <c r="S39" s="8"/>
      <c r="T39" s="8"/>
      <c r="U39" s="8"/>
      <c r="V39" s="8"/>
      <c r="W39" s="8"/>
      <c r="X39" s="8"/>
      <c r="Y39" s="2"/>
      <c r="Z39" s="11"/>
      <c r="AA39" s="8"/>
      <c r="AB39" s="8"/>
      <c r="AC39" s="8"/>
      <c r="AD39" s="8"/>
      <c r="AE39" s="8"/>
      <c r="AF39" s="8"/>
      <c r="AG39" s="8"/>
      <c r="AH39" s="8"/>
      <c r="AI39" s="8"/>
      <c r="AJ39" s="8"/>
      <c r="AK39" s="8"/>
      <c r="AL39" s="8"/>
      <c r="AM39" s="8"/>
      <c r="AN39" s="8"/>
      <c r="AO39" s="8"/>
      <c r="AP39" s="8"/>
      <c r="AQ39" s="8"/>
      <c r="AR39" s="8"/>
      <c r="AS39" s="8"/>
      <c r="AT39" s="8"/>
      <c r="AU39" s="8"/>
      <c r="AV39" s="8"/>
    </row>
    <row r="40" spans="2:48" ht="15" customHeight="1" x14ac:dyDescent="0.2">
      <c r="B40" s="46"/>
      <c r="C40" s="66" t="s">
        <v>18</v>
      </c>
      <c r="D40" s="66"/>
      <c r="E40" s="66"/>
      <c r="F40" s="66"/>
      <c r="G40" s="66"/>
      <c r="H40" s="66"/>
      <c r="I40" s="66"/>
      <c r="J40" s="66"/>
      <c r="K40" s="66"/>
      <c r="L40" s="66"/>
      <c r="M40" s="66"/>
      <c r="N40" s="66"/>
      <c r="O40" s="66"/>
      <c r="P40" s="66"/>
      <c r="Q40" s="66"/>
      <c r="R40" s="66"/>
      <c r="S40" s="66"/>
      <c r="T40" s="66"/>
      <c r="U40" s="66"/>
      <c r="V40" s="66"/>
      <c r="W40" s="66"/>
      <c r="X40" s="2"/>
      <c r="Y40" s="2"/>
      <c r="Z40" s="12"/>
      <c r="AA40" s="66" t="s">
        <v>19</v>
      </c>
      <c r="AB40" s="66"/>
      <c r="AC40" s="66"/>
      <c r="AD40" s="66"/>
      <c r="AE40" s="66"/>
      <c r="AF40" s="66"/>
      <c r="AG40" s="66"/>
      <c r="AH40" s="66"/>
      <c r="AI40" s="66"/>
      <c r="AJ40" s="66"/>
      <c r="AK40" s="66"/>
      <c r="AL40" s="66"/>
      <c r="AM40" s="66"/>
      <c r="AN40" s="66"/>
      <c r="AO40" s="66"/>
      <c r="AP40" s="66"/>
      <c r="AQ40" s="66"/>
      <c r="AR40" s="66"/>
      <c r="AS40" s="66"/>
      <c r="AT40" s="66"/>
      <c r="AU40" s="66"/>
      <c r="AV40" s="2"/>
    </row>
    <row r="41" spans="2:48" ht="21.9" customHeight="1" x14ac:dyDescent="0.2">
      <c r="B41" s="46"/>
      <c r="C41" s="63"/>
      <c r="D41" s="64"/>
      <c r="E41" s="64"/>
      <c r="F41" s="64"/>
      <c r="G41" s="64"/>
      <c r="H41" s="64"/>
      <c r="I41" s="64"/>
      <c r="J41" s="64"/>
      <c r="K41" s="64"/>
      <c r="L41" s="64"/>
      <c r="M41" s="64"/>
      <c r="N41" s="64"/>
      <c r="O41" s="64"/>
      <c r="P41" s="64"/>
      <c r="Q41" s="64"/>
      <c r="R41" s="64"/>
      <c r="S41" s="64"/>
      <c r="T41" s="64"/>
      <c r="U41" s="64"/>
      <c r="V41" s="64"/>
      <c r="W41" s="65"/>
      <c r="X41" s="2"/>
      <c r="Y41" s="2"/>
      <c r="Z41" s="12"/>
      <c r="AA41" s="63"/>
      <c r="AB41" s="64"/>
      <c r="AC41" s="64"/>
      <c r="AD41" s="64"/>
      <c r="AE41" s="64"/>
      <c r="AF41" s="64"/>
      <c r="AG41" s="64"/>
      <c r="AH41" s="64"/>
      <c r="AI41" s="64"/>
      <c r="AJ41" s="64"/>
      <c r="AK41" s="64"/>
      <c r="AL41" s="64"/>
      <c r="AM41" s="64"/>
      <c r="AN41" s="64"/>
      <c r="AO41" s="64"/>
      <c r="AP41" s="64"/>
      <c r="AQ41" s="64"/>
      <c r="AR41" s="64"/>
      <c r="AS41" s="64"/>
      <c r="AT41" s="64"/>
      <c r="AU41" s="65"/>
      <c r="AV41" s="2"/>
    </row>
    <row r="42" spans="2:48" ht="5.0999999999999996" customHeight="1" x14ac:dyDescent="0.2">
      <c r="B42" s="46"/>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2:48" ht="5.0999999999999996" customHeight="1" x14ac:dyDescent="0.2">
      <c r="B43" s="47"/>
      <c r="C43" s="8"/>
      <c r="D43" s="8"/>
      <c r="E43" s="8"/>
      <c r="F43" s="8"/>
      <c r="G43" s="8"/>
      <c r="H43" s="8"/>
      <c r="I43" s="8"/>
      <c r="J43" s="8"/>
      <c r="K43" s="8"/>
      <c r="L43" s="8"/>
      <c r="M43" s="8"/>
      <c r="N43" s="8"/>
      <c r="O43" s="8"/>
      <c r="P43" s="8"/>
      <c r="Q43" s="8"/>
      <c r="R43" s="8"/>
      <c r="S43" s="8"/>
      <c r="T43" s="8"/>
      <c r="U43" s="8"/>
      <c r="V43" s="8"/>
      <c r="W43" s="8"/>
      <c r="X43" s="8"/>
      <c r="Y43" s="2"/>
      <c r="Z43" s="11"/>
      <c r="AA43" s="8"/>
      <c r="AB43" s="8"/>
      <c r="AC43" s="8"/>
      <c r="AD43" s="8"/>
      <c r="AE43" s="8"/>
      <c r="AF43" s="8"/>
      <c r="AG43" s="8"/>
      <c r="AH43" s="8"/>
      <c r="AI43" s="8"/>
      <c r="AJ43" s="8"/>
      <c r="AK43" s="8"/>
      <c r="AL43" s="8"/>
      <c r="AM43" s="8"/>
      <c r="AN43" s="8"/>
      <c r="AO43" s="8"/>
      <c r="AP43" s="8"/>
      <c r="AQ43" s="8"/>
      <c r="AR43" s="8"/>
      <c r="AS43" s="8"/>
      <c r="AT43" s="8"/>
      <c r="AU43" s="8"/>
      <c r="AV43" s="8"/>
    </row>
    <row r="44" spans="2:48" ht="15" customHeight="1" x14ac:dyDescent="0.2">
      <c r="B44" s="46"/>
      <c r="C44" s="66" t="s">
        <v>20</v>
      </c>
      <c r="D44" s="66"/>
      <c r="E44" s="66"/>
      <c r="F44" s="66"/>
      <c r="G44" s="66"/>
      <c r="H44" s="66"/>
      <c r="I44" s="66"/>
      <c r="J44" s="66"/>
      <c r="K44" s="66"/>
      <c r="L44" s="66"/>
      <c r="M44" s="66"/>
      <c r="N44" s="66"/>
      <c r="O44" s="66"/>
      <c r="P44" s="66"/>
      <c r="Q44" s="66"/>
      <c r="R44" s="66"/>
      <c r="S44" s="66"/>
      <c r="T44" s="66"/>
      <c r="U44" s="66"/>
      <c r="V44" s="66"/>
      <c r="W44" s="66"/>
      <c r="X44" s="2"/>
      <c r="Y44" s="2"/>
      <c r="Z44" s="12"/>
      <c r="AA44" s="66" t="s">
        <v>21</v>
      </c>
      <c r="AB44" s="66"/>
      <c r="AC44" s="66"/>
      <c r="AD44" s="66"/>
      <c r="AE44" s="66"/>
      <c r="AF44" s="66"/>
      <c r="AG44" s="66"/>
      <c r="AH44" s="66"/>
      <c r="AI44" s="66"/>
      <c r="AJ44" s="66"/>
      <c r="AK44" s="66"/>
      <c r="AL44" s="66"/>
      <c r="AM44" s="66"/>
      <c r="AN44" s="66"/>
      <c r="AO44" s="66"/>
      <c r="AP44" s="66"/>
      <c r="AQ44" s="66"/>
      <c r="AR44" s="66"/>
      <c r="AS44" s="66"/>
      <c r="AT44" s="66"/>
      <c r="AU44" s="66"/>
      <c r="AV44" s="2"/>
    </row>
    <row r="45" spans="2:48" ht="21.9" customHeight="1" x14ac:dyDescent="0.2">
      <c r="B45" s="46"/>
      <c r="C45" s="63"/>
      <c r="D45" s="64"/>
      <c r="E45" s="64"/>
      <c r="F45" s="64"/>
      <c r="G45" s="64"/>
      <c r="H45" s="64"/>
      <c r="I45" s="64"/>
      <c r="J45" s="64"/>
      <c r="K45" s="64"/>
      <c r="L45" s="64"/>
      <c r="M45" s="64"/>
      <c r="N45" s="64"/>
      <c r="O45" s="64"/>
      <c r="P45" s="64"/>
      <c r="Q45" s="64"/>
      <c r="R45" s="64"/>
      <c r="S45" s="64"/>
      <c r="T45" s="64"/>
      <c r="U45" s="64"/>
      <c r="V45" s="64"/>
      <c r="W45" s="65"/>
      <c r="X45" s="2"/>
      <c r="Y45" s="2"/>
      <c r="Z45" s="12"/>
      <c r="AA45" s="63"/>
      <c r="AB45" s="64"/>
      <c r="AC45" s="64"/>
      <c r="AD45" s="64"/>
      <c r="AE45" s="64"/>
      <c r="AF45" s="64"/>
      <c r="AG45" s="64"/>
      <c r="AH45" s="64"/>
      <c r="AI45" s="64"/>
      <c r="AJ45" s="64"/>
      <c r="AK45" s="64"/>
      <c r="AL45" s="64"/>
      <c r="AM45" s="64"/>
      <c r="AN45" s="64"/>
      <c r="AO45" s="64"/>
      <c r="AP45" s="64"/>
      <c r="AQ45" s="64"/>
      <c r="AR45" s="64"/>
      <c r="AS45" s="64"/>
      <c r="AT45" s="64"/>
      <c r="AU45" s="65"/>
      <c r="AV45" s="2"/>
    </row>
    <row r="46" spans="2:48" ht="5.0999999999999996" customHeight="1" x14ac:dyDescent="0.2">
      <c r="B46" s="4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2:48" ht="5.0999999999999996" customHeight="1" x14ac:dyDescent="0.2">
      <c r="B47" s="47"/>
      <c r="C47" s="8"/>
      <c r="D47" s="8"/>
      <c r="E47" s="8"/>
      <c r="F47" s="8"/>
      <c r="G47" s="8"/>
      <c r="H47" s="8"/>
      <c r="I47" s="8"/>
      <c r="J47" s="8"/>
      <c r="K47" s="8"/>
      <c r="L47" s="8"/>
      <c r="M47" s="8"/>
      <c r="N47" s="8"/>
      <c r="O47" s="8"/>
      <c r="P47" s="8"/>
      <c r="Q47" s="8"/>
      <c r="R47" s="8"/>
      <c r="S47" s="8"/>
      <c r="T47" s="8"/>
      <c r="U47" s="8"/>
      <c r="V47" s="8"/>
      <c r="W47" s="8"/>
      <c r="X47" s="8"/>
      <c r="Y47" s="2"/>
      <c r="Z47" s="11"/>
      <c r="AA47" s="8"/>
      <c r="AB47" s="8"/>
      <c r="AC47" s="8"/>
      <c r="AD47" s="8"/>
      <c r="AE47" s="8"/>
      <c r="AF47" s="8"/>
      <c r="AG47" s="8"/>
      <c r="AH47" s="8"/>
      <c r="AI47" s="8"/>
      <c r="AJ47" s="8"/>
      <c r="AK47" s="8"/>
      <c r="AL47" s="8"/>
      <c r="AM47" s="8"/>
      <c r="AN47" s="8"/>
      <c r="AO47" s="8"/>
      <c r="AP47" s="8"/>
      <c r="AQ47" s="8"/>
      <c r="AR47" s="8"/>
      <c r="AS47" s="8"/>
      <c r="AT47" s="8"/>
      <c r="AU47" s="8"/>
      <c r="AV47" s="8"/>
    </row>
    <row r="48" spans="2:48" ht="15" customHeight="1" x14ac:dyDescent="0.2">
      <c r="B48" s="46"/>
      <c r="C48" s="15" t="s">
        <v>5</v>
      </c>
      <c r="D48" s="15"/>
      <c r="E48" s="15"/>
      <c r="F48" s="15"/>
      <c r="G48" s="15"/>
      <c r="H48" s="15"/>
      <c r="I48" s="15"/>
      <c r="J48" s="15" t="s">
        <v>91</v>
      </c>
      <c r="K48" s="15"/>
      <c r="L48" s="15"/>
      <c r="M48" s="15"/>
      <c r="N48" s="15"/>
      <c r="O48" s="15"/>
      <c r="P48" s="15"/>
      <c r="Q48" s="15"/>
      <c r="R48" s="15"/>
      <c r="S48" s="15"/>
      <c r="T48" s="15"/>
      <c r="U48" s="15" t="s">
        <v>127</v>
      </c>
      <c r="V48" s="15"/>
      <c r="W48" s="15"/>
      <c r="X48" s="2"/>
      <c r="Y48" s="2"/>
      <c r="Z48" s="12"/>
      <c r="AA48" s="66" t="s">
        <v>6</v>
      </c>
      <c r="AB48" s="66"/>
      <c r="AC48" s="66"/>
      <c r="AD48" s="66"/>
      <c r="AE48" s="66"/>
      <c r="AF48" s="66"/>
      <c r="AG48" s="66"/>
      <c r="AH48" s="66"/>
      <c r="AI48" s="66"/>
      <c r="AJ48" s="66"/>
      <c r="AK48" s="66"/>
      <c r="AL48" s="66"/>
      <c r="AM48" s="66"/>
      <c r="AN48" s="66"/>
      <c r="AO48" s="66"/>
      <c r="AP48" s="66"/>
      <c r="AQ48" s="66"/>
      <c r="AR48" s="66"/>
      <c r="AS48" s="66"/>
      <c r="AT48" s="66"/>
      <c r="AU48" s="66"/>
      <c r="AV48" s="2"/>
    </row>
    <row r="49" spans="2:48" ht="21.9" customHeight="1" x14ac:dyDescent="0.2">
      <c r="B49" s="46"/>
      <c r="C49" s="76"/>
      <c r="D49" s="77"/>
      <c r="E49" s="77"/>
      <c r="F49" s="77"/>
      <c r="G49" s="77"/>
      <c r="H49" s="78"/>
      <c r="I49" s="2"/>
      <c r="J49" s="76"/>
      <c r="K49" s="77"/>
      <c r="L49" s="77"/>
      <c r="M49" s="77"/>
      <c r="N49" s="77"/>
      <c r="O49" s="77"/>
      <c r="P49" s="77"/>
      <c r="Q49" s="77"/>
      <c r="R49" s="77"/>
      <c r="S49" s="78"/>
      <c r="T49" s="2"/>
      <c r="U49" s="67"/>
      <c r="V49" s="68"/>
      <c r="W49" s="69"/>
      <c r="X49" s="2"/>
      <c r="Y49" s="2"/>
      <c r="Z49" s="12"/>
      <c r="AA49" s="63"/>
      <c r="AB49" s="64"/>
      <c r="AC49" s="64"/>
      <c r="AD49" s="64"/>
      <c r="AE49" s="64"/>
      <c r="AF49" s="64"/>
      <c r="AG49" s="64"/>
      <c r="AH49" s="64"/>
      <c r="AI49" s="64"/>
      <c r="AJ49" s="64"/>
      <c r="AK49" s="64"/>
      <c r="AL49" s="64"/>
      <c r="AM49" s="64"/>
      <c r="AN49" s="64"/>
      <c r="AO49" s="64"/>
      <c r="AP49" s="64"/>
      <c r="AQ49" s="64"/>
      <c r="AR49" s="64"/>
      <c r="AS49" s="64"/>
      <c r="AT49" s="64"/>
      <c r="AU49" s="65"/>
      <c r="AV49" s="2"/>
    </row>
    <row r="50" spans="2:48" ht="5.0999999999999996" customHeight="1" x14ac:dyDescent="0.2">
      <c r="B50" s="46"/>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2:48" ht="5.0999999999999996" customHeight="1" x14ac:dyDescent="0.2">
      <c r="B51" s="47"/>
      <c r="C51" s="8"/>
      <c r="D51" s="8"/>
      <c r="E51" s="8"/>
      <c r="F51" s="8"/>
      <c r="G51" s="8"/>
      <c r="H51" s="8"/>
      <c r="I51" s="8"/>
      <c r="J51" s="8"/>
      <c r="K51" s="8"/>
      <c r="L51" s="8"/>
      <c r="M51" s="8"/>
      <c r="N51" s="8"/>
      <c r="O51" s="8"/>
      <c r="P51" s="8"/>
      <c r="Q51" s="8"/>
      <c r="R51" s="8"/>
      <c r="S51" s="8"/>
      <c r="T51" s="8"/>
      <c r="U51" s="8"/>
      <c r="V51" s="8"/>
      <c r="W51" s="8"/>
      <c r="X51" s="8"/>
      <c r="Y51" s="2"/>
      <c r="Z51" s="45"/>
      <c r="AA51" s="8"/>
      <c r="AB51" s="8"/>
      <c r="AC51" s="8"/>
      <c r="AD51" s="8"/>
      <c r="AE51" s="8"/>
      <c r="AF51" s="8"/>
      <c r="AG51" s="8"/>
      <c r="AH51" s="8"/>
      <c r="AI51" s="8"/>
      <c r="AJ51" s="8"/>
      <c r="AK51" s="8"/>
      <c r="AL51" s="8"/>
      <c r="AM51" s="8"/>
      <c r="AN51" s="8"/>
      <c r="AO51" s="8"/>
      <c r="AP51" s="8"/>
      <c r="AQ51" s="8"/>
      <c r="AR51" s="8"/>
      <c r="AS51" s="8"/>
      <c r="AT51" s="8"/>
      <c r="AU51" s="8"/>
      <c r="AV51" s="8"/>
    </row>
    <row r="52" spans="2:48" ht="15" customHeight="1" x14ac:dyDescent="0.2">
      <c r="B52" s="46"/>
      <c r="C52" s="66" t="s">
        <v>22</v>
      </c>
      <c r="D52" s="66"/>
      <c r="E52" s="66"/>
      <c r="F52" s="66"/>
      <c r="G52" s="66"/>
      <c r="H52" s="66"/>
      <c r="I52" s="66"/>
      <c r="J52" s="66"/>
      <c r="K52" s="66"/>
      <c r="L52" s="66"/>
      <c r="M52" s="66"/>
      <c r="N52" s="66"/>
      <c r="O52" s="66"/>
      <c r="P52" s="66"/>
      <c r="Q52" s="66"/>
      <c r="R52" s="66"/>
      <c r="S52" s="66"/>
      <c r="T52" s="66"/>
      <c r="U52" s="66"/>
      <c r="V52" s="66"/>
      <c r="W52" s="66"/>
      <c r="X52" s="2"/>
      <c r="Y52" s="2"/>
      <c r="Z52" s="25"/>
      <c r="AA52" s="66" t="s">
        <v>99</v>
      </c>
      <c r="AB52" s="66"/>
      <c r="AC52" s="66"/>
      <c r="AD52" s="66"/>
      <c r="AE52" s="66"/>
      <c r="AF52" s="66"/>
      <c r="AG52" s="66"/>
      <c r="AH52" s="66"/>
      <c r="AI52" s="66"/>
      <c r="AJ52" s="66"/>
      <c r="AK52" s="66"/>
      <c r="AL52" s="66"/>
      <c r="AM52" s="66"/>
      <c r="AN52" s="66"/>
      <c r="AO52" s="66"/>
      <c r="AP52" s="66"/>
      <c r="AQ52" s="66"/>
      <c r="AR52" s="66"/>
      <c r="AS52" s="66"/>
      <c r="AT52" s="66"/>
      <c r="AU52" s="66"/>
      <c r="AV52" s="2"/>
    </row>
    <row r="53" spans="2:48" ht="21.9" customHeight="1" x14ac:dyDescent="0.2">
      <c r="B53" s="46"/>
      <c r="C53" s="76"/>
      <c r="D53" s="77"/>
      <c r="E53" s="77"/>
      <c r="F53" s="77"/>
      <c r="G53" s="77"/>
      <c r="H53" s="77"/>
      <c r="I53" s="77"/>
      <c r="J53" s="77"/>
      <c r="K53" s="77"/>
      <c r="L53" s="77"/>
      <c r="M53" s="77"/>
      <c r="N53" s="77"/>
      <c r="O53" s="77"/>
      <c r="P53" s="77"/>
      <c r="Q53" s="77"/>
      <c r="R53" s="77"/>
      <c r="S53" s="77"/>
      <c r="T53" s="77"/>
      <c r="U53" s="77"/>
      <c r="V53" s="77"/>
      <c r="W53" s="78"/>
      <c r="X53" s="2"/>
      <c r="Y53" s="2"/>
      <c r="Z53" s="12"/>
      <c r="AA53" s="63"/>
      <c r="AB53" s="64"/>
      <c r="AC53" s="64"/>
      <c r="AD53" s="64"/>
      <c r="AE53" s="64"/>
      <c r="AF53" s="64"/>
      <c r="AG53" s="64"/>
      <c r="AH53" s="64"/>
      <c r="AI53" s="64"/>
      <c r="AJ53" s="64"/>
      <c r="AK53" s="64"/>
      <c r="AL53" s="64"/>
      <c r="AM53" s="64"/>
      <c r="AN53" s="64"/>
      <c r="AO53" s="64"/>
      <c r="AP53" s="64"/>
      <c r="AQ53" s="64"/>
      <c r="AR53" s="64"/>
      <c r="AS53" s="64"/>
      <c r="AT53" s="64"/>
      <c r="AU53" s="65"/>
      <c r="AV53" s="2"/>
    </row>
    <row r="54" spans="2:48" ht="5.0999999999999996" customHeight="1" x14ac:dyDescent="0.2">
      <c r="B54" s="46"/>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2:48" ht="5.0999999999999996" customHeight="1" x14ac:dyDescent="0.2">
      <c r="B55" s="47"/>
      <c r="C55" s="8"/>
      <c r="D55" s="8"/>
      <c r="E55" s="8"/>
      <c r="F55" s="8"/>
      <c r="G55" s="8"/>
      <c r="H55" s="8"/>
      <c r="I55" s="8"/>
      <c r="J55" s="8"/>
      <c r="K55" s="8"/>
      <c r="L55" s="8"/>
      <c r="M55" s="8"/>
      <c r="N55" s="8"/>
      <c r="O55" s="8"/>
      <c r="P55" s="8"/>
      <c r="Q55" s="8"/>
      <c r="R55" s="8"/>
      <c r="S55" s="8"/>
      <c r="T55" s="8"/>
      <c r="U55" s="8"/>
      <c r="V55" s="8"/>
      <c r="W55" s="8"/>
      <c r="X55" s="8"/>
      <c r="Y55" s="2"/>
      <c r="Z55" s="11"/>
      <c r="AA55" s="8"/>
      <c r="AB55" s="8"/>
      <c r="AC55" s="8"/>
      <c r="AD55" s="8"/>
      <c r="AE55" s="8"/>
      <c r="AF55" s="8"/>
      <c r="AG55" s="8"/>
      <c r="AH55" s="8"/>
      <c r="AI55" s="8"/>
      <c r="AJ55" s="8"/>
      <c r="AK55" s="8"/>
      <c r="AL55" s="8"/>
      <c r="AM55" s="8"/>
      <c r="AN55" s="8"/>
      <c r="AO55" s="8"/>
      <c r="AP55" s="8"/>
      <c r="AQ55" s="8"/>
      <c r="AR55" s="8"/>
      <c r="AS55" s="8"/>
      <c r="AT55" s="8"/>
      <c r="AU55" s="8"/>
      <c r="AV55" s="8"/>
    </row>
    <row r="56" spans="2:48" ht="15" customHeight="1" x14ac:dyDescent="0.2">
      <c r="B56" s="46"/>
      <c r="C56" s="66" t="s">
        <v>24</v>
      </c>
      <c r="D56" s="66"/>
      <c r="E56" s="66"/>
      <c r="F56" s="66"/>
      <c r="G56" s="66"/>
      <c r="H56" s="66"/>
      <c r="I56" s="66"/>
      <c r="J56" s="66"/>
      <c r="K56" s="66"/>
      <c r="L56" s="66"/>
      <c r="M56" s="66"/>
      <c r="N56" s="66"/>
      <c r="O56" s="66"/>
      <c r="P56" s="66"/>
      <c r="Q56" s="66"/>
      <c r="R56" s="66"/>
      <c r="S56" s="66"/>
      <c r="T56" s="66"/>
      <c r="U56" s="66"/>
      <c r="V56" s="66"/>
      <c r="W56" s="66"/>
      <c r="X56" s="2"/>
      <c r="Y56" s="2"/>
      <c r="Z56" s="12"/>
      <c r="AA56" s="66" t="s">
        <v>25</v>
      </c>
      <c r="AB56" s="66"/>
      <c r="AC56" s="66"/>
      <c r="AD56" s="66"/>
      <c r="AE56" s="66"/>
      <c r="AF56" s="66"/>
      <c r="AG56" s="66"/>
      <c r="AH56" s="66"/>
      <c r="AI56" s="66"/>
      <c r="AJ56" s="66"/>
      <c r="AK56" s="66"/>
      <c r="AL56" s="66"/>
      <c r="AM56" s="66"/>
      <c r="AN56" s="66"/>
      <c r="AO56" s="66"/>
      <c r="AP56" s="66"/>
      <c r="AQ56" s="66"/>
      <c r="AR56" s="66"/>
      <c r="AS56" s="66"/>
      <c r="AT56" s="66"/>
      <c r="AU56" s="66"/>
      <c r="AV56" s="2"/>
    </row>
    <row r="57" spans="2:48" ht="21.9" customHeight="1" x14ac:dyDescent="0.2">
      <c r="B57" s="46"/>
      <c r="C57" s="63"/>
      <c r="D57" s="64"/>
      <c r="E57" s="64"/>
      <c r="F57" s="64"/>
      <c r="G57" s="64"/>
      <c r="H57" s="64"/>
      <c r="I57" s="64"/>
      <c r="J57" s="64"/>
      <c r="K57" s="64"/>
      <c r="L57" s="64"/>
      <c r="M57" s="64"/>
      <c r="N57" s="64"/>
      <c r="O57" s="64"/>
      <c r="P57" s="64"/>
      <c r="Q57" s="64"/>
      <c r="R57" s="64"/>
      <c r="S57" s="64"/>
      <c r="T57" s="64"/>
      <c r="U57" s="64"/>
      <c r="V57" s="64"/>
      <c r="W57" s="65"/>
      <c r="X57" s="2"/>
      <c r="Y57" s="2"/>
      <c r="Z57" s="12"/>
      <c r="AA57" s="63"/>
      <c r="AB57" s="64"/>
      <c r="AC57" s="64"/>
      <c r="AD57" s="64"/>
      <c r="AE57" s="64"/>
      <c r="AF57" s="64"/>
      <c r="AG57" s="64"/>
      <c r="AH57" s="64"/>
      <c r="AI57" s="64"/>
      <c r="AJ57" s="64"/>
      <c r="AK57" s="64"/>
      <c r="AL57" s="64"/>
      <c r="AM57" s="64"/>
      <c r="AN57" s="64"/>
      <c r="AO57" s="64"/>
      <c r="AP57" s="64"/>
      <c r="AQ57" s="64"/>
      <c r="AR57" s="64"/>
      <c r="AS57" s="64"/>
      <c r="AT57" s="64"/>
      <c r="AU57" s="65"/>
      <c r="AV57" s="2"/>
    </row>
    <row r="58" spans="2:48" ht="5.0999999999999996" customHeight="1" x14ac:dyDescent="0.2">
      <c r="B58" s="46"/>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2:48" ht="15" customHeight="1" x14ac:dyDescent="0.2">
      <c r="B59" s="46"/>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2:48" ht="15" customHeight="1" x14ac:dyDescent="0.3">
      <c r="B60" s="48">
        <v>2</v>
      </c>
      <c r="C60" s="9" t="s">
        <v>26</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2:48" ht="5.0999999999999996" customHeight="1" x14ac:dyDescent="0.2">
      <c r="B61" s="46"/>
      <c r="C61" s="2"/>
      <c r="D61" s="2"/>
      <c r="E61" s="2"/>
      <c r="F61" s="2"/>
      <c r="G61" s="2"/>
      <c r="H61" s="2"/>
      <c r="I61" s="2"/>
      <c r="J61" s="2"/>
      <c r="K61" s="2"/>
      <c r="L61" s="2"/>
      <c r="M61" s="10"/>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2:48" ht="5.0999999999999996" customHeight="1" x14ac:dyDescent="0.2">
      <c r="B62" s="47"/>
      <c r="C62" s="8"/>
      <c r="D62" s="8"/>
      <c r="E62" s="8"/>
      <c r="F62" s="8"/>
      <c r="G62" s="8"/>
      <c r="H62" s="8"/>
      <c r="I62" s="8"/>
      <c r="J62" s="8"/>
      <c r="K62" s="8"/>
      <c r="L62" s="8"/>
      <c r="M62" s="8"/>
      <c r="N62" s="8"/>
      <c r="O62" s="8"/>
      <c r="P62" s="8"/>
      <c r="Q62" s="8"/>
      <c r="R62" s="8"/>
      <c r="S62" s="8"/>
      <c r="T62" s="8"/>
      <c r="U62" s="8"/>
      <c r="V62" s="8"/>
      <c r="W62" s="8"/>
      <c r="X62" s="8"/>
      <c r="Y62" s="2"/>
      <c r="Z62" s="11"/>
      <c r="AA62" s="8"/>
      <c r="AB62" s="8"/>
      <c r="AC62" s="8"/>
      <c r="AD62" s="8"/>
      <c r="AE62" s="8"/>
      <c r="AF62" s="8"/>
      <c r="AG62" s="8"/>
      <c r="AH62" s="8"/>
      <c r="AI62" s="8"/>
      <c r="AJ62" s="8"/>
      <c r="AK62" s="8"/>
      <c r="AL62" s="8"/>
      <c r="AM62" s="8"/>
      <c r="AN62" s="8"/>
      <c r="AO62" s="8"/>
      <c r="AP62" s="8"/>
      <c r="AQ62" s="8"/>
      <c r="AR62" s="8"/>
      <c r="AS62" s="8"/>
      <c r="AT62" s="8"/>
      <c r="AU62" s="8"/>
      <c r="AV62" s="8"/>
    </row>
    <row r="63" spans="2:48" ht="15" customHeight="1" x14ac:dyDescent="0.2">
      <c r="B63" s="46"/>
      <c r="C63" s="66" t="s">
        <v>27</v>
      </c>
      <c r="D63" s="66"/>
      <c r="E63" s="66"/>
      <c r="F63" s="66"/>
      <c r="G63" s="66"/>
      <c r="H63" s="66"/>
      <c r="I63" s="66"/>
      <c r="J63" s="66"/>
      <c r="K63" s="66"/>
      <c r="L63" s="2"/>
      <c r="M63" s="2"/>
      <c r="N63" s="2"/>
      <c r="O63" s="66" t="s">
        <v>28</v>
      </c>
      <c r="P63" s="66"/>
      <c r="Q63" s="66"/>
      <c r="R63" s="66"/>
      <c r="S63" s="66"/>
      <c r="T63" s="66"/>
      <c r="U63" s="66"/>
      <c r="V63" s="66"/>
      <c r="W63" s="66"/>
      <c r="X63" s="2"/>
      <c r="Y63" s="2"/>
      <c r="Z63" s="12"/>
      <c r="AA63" s="66" t="s">
        <v>29</v>
      </c>
      <c r="AB63" s="66"/>
      <c r="AC63" s="66"/>
      <c r="AD63" s="66"/>
      <c r="AE63" s="66"/>
      <c r="AF63" s="66"/>
      <c r="AG63" s="66"/>
      <c r="AH63" s="66"/>
      <c r="AI63" s="66"/>
      <c r="AJ63" s="66"/>
      <c r="AK63" s="66"/>
      <c r="AL63" s="66"/>
      <c r="AM63" s="66"/>
      <c r="AN63" s="66"/>
      <c r="AO63" s="66"/>
      <c r="AP63" s="66"/>
      <c r="AQ63" s="66"/>
      <c r="AR63" s="66"/>
      <c r="AS63" s="66"/>
      <c r="AT63" s="66"/>
      <c r="AU63" s="66"/>
      <c r="AV63" s="2"/>
    </row>
    <row r="64" spans="2:48" ht="21.9" customHeight="1" x14ac:dyDescent="0.2">
      <c r="B64" s="46"/>
      <c r="C64" s="70"/>
      <c r="D64" s="71"/>
      <c r="E64" s="71"/>
      <c r="F64" s="71"/>
      <c r="G64" s="71"/>
      <c r="H64" s="71"/>
      <c r="I64" s="71"/>
      <c r="J64" s="71"/>
      <c r="K64" s="72"/>
      <c r="L64" s="2"/>
      <c r="M64" s="2"/>
      <c r="N64" s="2"/>
      <c r="O64" s="70"/>
      <c r="P64" s="71"/>
      <c r="Q64" s="71"/>
      <c r="R64" s="71"/>
      <c r="S64" s="71"/>
      <c r="T64" s="71"/>
      <c r="U64" s="71"/>
      <c r="V64" s="71"/>
      <c r="W64" s="72"/>
      <c r="X64" s="2"/>
      <c r="Y64" s="2"/>
      <c r="Z64" s="12"/>
      <c r="AA64" s="63"/>
      <c r="AB64" s="64"/>
      <c r="AC64" s="64"/>
      <c r="AD64" s="64"/>
      <c r="AE64" s="64"/>
      <c r="AF64" s="64"/>
      <c r="AG64" s="64"/>
      <c r="AH64" s="64"/>
      <c r="AI64" s="64"/>
      <c r="AJ64" s="64"/>
      <c r="AK64" s="64"/>
      <c r="AL64" s="64"/>
      <c r="AM64" s="64"/>
      <c r="AN64" s="64"/>
      <c r="AO64" s="64"/>
      <c r="AP64" s="64"/>
      <c r="AQ64" s="64"/>
      <c r="AR64" s="64"/>
      <c r="AS64" s="64"/>
      <c r="AT64" s="64"/>
      <c r="AU64" s="65"/>
      <c r="AV64" s="2"/>
    </row>
    <row r="65" spans="2:48" ht="5.0999999999999996" customHeight="1" x14ac:dyDescent="0.2">
      <c r="B65" s="46"/>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2:48" ht="5.0999999999999996" customHeight="1" x14ac:dyDescent="0.2">
      <c r="B66" s="47"/>
      <c r="C66" s="8"/>
      <c r="D66" s="8"/>
      <c r="E66" s="8"/>
      <c r="F66" s="8"/>
      <c r="G66" s="8"/>
      <c r="H66" s="8"/>
      <c r="I66" s="8"/>
      <c r="J66" s="8"/>
      <c r="K66" s="8"/>
      <c r="L66" s="8"/>
      <c r="M66" s="8"/>
      <c r="N66" s="8"/>
      <c r="O66" s="8"/>
      <c r="P66" s="8"/>
      <c r="Q66" s="8"/>
      <c r="R66" s="8"/>
      <c r="S66" s="8"/>
      <c r="T66" s="8"/>
      <c r="U66" s="8"/>
      <c r="V66" s="8"/>
      <c r="W66" s="8"/>
      <c r="X66" s="8"/>
      <c r="Y66" s="2"/>
      <c r="Z66" s="11"/>
      <c r="AA66" s="8"/>
      <c r="AB66" s="8"/>
      <c r="AC66" s="8"/>
      <c r="AD66" s="8"/>
      <c r="AE66" s="8"/>
      <c r="AF66" s="8"/>
      <c r="AG66" s="8"/>
      <c r="AH66" s="8"/>
      <c r="AI66" s="8"/>
      <c r="AJ66" s="8"/>
      <c r="AK66" s="8"/>
      <c r="AL66" s="8"/>
      <c r="AM66" s="8"/>
      <c r="AN66" s="8"/>
      <c r="AO66" s="8"/>
      <c r="AP66" s="8"/>
      <c r="AQ66" s="8"/>
      <c r="AR66" s="8"/>
      <c r="AS66" s="8"/>
      <c r="AT66" s="8"/>
      <c r="AU66" s="8"/>
      <c r="AV66" s="8"/>
    </row>
    <row r="67" spans="2:48" ht="15" customHeight="1" x14ac:dyDescent="0.2">
      <c r="B67" s="46"/>
      <c r="C67" s="66" t="s">
        <v>30</v>
      </c>
      <c r="D67" s="66"/>
      <c r="E67" s="66"/>
      <c r="F67" s="66"/>
      <c r="G67" s="66"/>
      <c r="H67" s="66"/>
      <c r="I67" s="66"/>
      <c r="J67" s="66"/>
      <c r="K67" s="66"/>
      <c r="L67" s="66"/>
      <c r="M67" s="66"/>
      <c r="N67" s="66"/>
      <c r="O67" s="66"/>
      <c r="P67" s="66"/>
      <c r="Q67" s="66"/>
      <c r="R67" s="66"/>
      <c r="S67" s="66"/>
      <c r="T67" s="66"/>
      <c r="U67" s="66"/>
      <c r="V67" s="66"/>
      <c r="W67" s="66"/>
      <c r="X67" s="2"/>
      <c r="Y67" s="2"/>
      <c r="Z67" s="12"/>
      <c r="AA67" s="66" t="s">
        <v>31</v>
      </c>
      <c r="AB67" s="66"/>
      <c r="AC67" s="66"/>
      <c r="AD67" s="66"/>
      <c r="AE67" s="66"/>
      <c r="AF67" s="66"/>
      <c r="AG67" s="66"/>
      <c r="AH67" s="66"/>
      <c r="AI67" s="66"/>
      <c r="AJ67" s="66"/>
      <c r="AK67" s="66"/>
      <c r="AL67" s="66"/>
      <c r="AM67" s="66"/>
      <c r="AN67" s="66"/>
      <c r="AO67" s="66"/>
      <c r="AP67" s="66"/>
      <c r="AQ67" s="66"/>
      <c r="AR67" s="66"/>
      <c r="AS67" s="66"/>
      <c r="AT67" s="66"/>
      <c r="AU67" s="66"/>
      <c r="AV67" s="2"/>
    </row>
    <row r="68" spans="2:48" ht="21.9" customHeight="1" x14ac:dyDescent="0.2">
      <c r="B68" s="46"/>
      <c r="C68" s="67"/>
      <c r="D68" s="68"/>
      <c r="E68" s="68"/>
      <c r="F68" s="68"/>
      <c r="G68" s="68"/>
      <c r="H68" s="68"/>
      <c r="I68" s="68"/>
      <c r="J68" s="68"/>
      <c r="K68" s="68"/>
      <c r="L68" s="68"/>
      <c r="M68" s="68"/>
      <c r="N68" s="68"/>
      <c r="O68" s="68"/>
      <c r="P68" s="68"/>
      <c r="Q68" s="68"/>
      <c r="R68" s="68"/>
      <c r="S68" s="68"/>
      <c r="T68" s="68"/>
      <c r="U68" s="68"/>
      <c r="V68" s="68"/>
      <c r="W68" s="69"/>
      <c r="X68" s="2"/>
      <c r="Y68" s="2"/>
      <c r="Z68" s="12"/>
      <c r="AA68" s="63"/>
      <c r="AB68" s="64"/>
      <c r="AC68" s="64"/>
      <c r="AD68" s="64"/>
      <c r="AE68" s="64"/>
      <c r="AF68" s="64"/>
      <c r="AG68" s="64"/>
      <c r="AH68" s="64"/>
      <c r="AI68" s="64"/>
      <c r="AJ68" s="64"/>
      <c r="AK68" s="64"/>
      <c r="AL68" s="64"/>
      <c r="AM68" s="64"/>
      <c r="AN68" s="64"/>
      <c r="AO68" s="64"/>
      <c r="AP68" s="64"/>
      <c r="AQ68" s="64"/>
      <c r="AR68" s="64"/>
      <c r="AS68" s="64"/>
      <c r="AT68" s="64"/>
      <c r="AU68" s="65"/>
      <c r="AV68" s="2"/>
    </row>
    <row r="69" spans="2:48" ht="5.0999999999999996" customHeight="1" x14ac:dyDescent="0.2">
      <c r="B69" s="46"/>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2:48" ht="5.0999999999999996" customHeight="1" x14ac:dyDescent="0.2">
      <c r="B70" s="47"/>
      <c r="C70" s="8"/>
      <c r="D70" s="8"/>
      <c r="E70" s="8"/>
      <c r="F70" s="8"/>
      <c r="G70" s="8"/>
      <c r="H70" s="8"/>
      <c r="I70" s="8"/>
      <c r="J70" s="8"/>
      <c r="K70" s="8"/>
      <c r="L70" s="8"/>
      <c r="M70" s="8"/>
      <c r="N70" s="8"/>
      <c r="O70" s="8"/>
      <c r="P70" s="8"/>
      <c r="Q70" s="8"/>
      <c r="R70" s="8"/>
      <c r="S70" s="8"/>
      <c r="T70" s="8"/>
      <c r="U70" s="8"/>
      <c r="V70" s="8"/>
      <c r="W70" s="8"/>
      <c r="X70" s="8"/>
      <c r="Y70" s="2"/>
      <c r="Z70" s="11"/>
      <c r="AA70" s="8"/>
      <c r="AB70" s="8"/>
      <c r="AC70" s="8"/>
      <c r="AD70" s="8"/>
      <c r="AE70" s="2"/>
      <c r="AF70" s="51"/>
      <c r="AG70" s="8"/>
      <c r="AH70" s="8"/>
      <c r="AI70" s="8"/>
      <c r="AJ70" s="8"/>
      <c r="AK70" s="2"/>
      <c r="AL70" s="11"/>
      <c r="AM70" s="8"/>
      <c r="AN70" s="8"/>
      <c r="AO70" s="8"/>
      <c r="AP70" s="8"/>
      <c r="AQ70" s="8"/>
      <c r="AR70" s="8"/>
      <c r="AS70" s="8"/>
      <c r="AT70" s="8"/>
      <c r="AU70" s="8"/>
      <c r="AV70" s="8"/>
    </row>
    <row r="71" spans="2:48" ht="15" customHeight="1" x14ac:dyDescent="0.2">
      <c r="B71" s="46"/>
      <c r="C71" s="66" t="s">
        <v>32</v>
      </c>
      <c r="D71" s="66"/>
      <c r="E71" s="66"/>
      <c r="F71" s="66"/>
      <c r="G71" s="66"/>
      <c r="H71" s="66"/>
      <c r="I71" s="66"/>
      <c r="J71" s="66"/>
      <c r="K71" s="66"/>
      <c r="L71" s="66"/>
      <c r="M71" s="66"/>
      <c r="N71" s="66"/>
      <c r="O71" s="66"/>
      <c r="P71" s="66"/>
      <c r="Q71" s="66"/>
      <c r="R71" s="66"/>
      <c r="S71" s="66"/>
      <c r="T71" s="66"/>
      <c r="U71" s="66"/>
      <c r="V71" s="66"/>
      <c r="W71" s="66"/>
      <c r="X71" s="2"/>
      <c r="Y71" s="2"/>
      <c r="Z71" s="12"/>
      <c r="AA71" s="15" t="s">
        <v>381</v>
      </c>
      <c r="AD71" s="15"/>
      <c r="AE71" s="15"/>
      <c r="AF71" s="52"/>
      <c r="AG71" s="44" t="s">
        <v>33</v>
      </c>
      <c r="AH71" s="44"/>
      <c r="AI71" s="44"/>
      <c r="AJ71" s="2"/>
      <c r="AK71" s="2"/>
      <c r="AL71" s="12"/>
      <c r="AM71" s="44" t="s">
        <v>184</v>
      </c>
      <c r="AN71" s="44"/>
      <c r="AO71" s="44"/>
      <c r="AP71" s="44"/>
      <c r="AQ71" s="44"/>
      <c r="AR71" s="44"/>
      <c r="AS71" s="44"/>
      <c r="AT71" s="44"/>
      <c r="AU71" s="44"/>
      <c r="AV71" s="2"/>
    </row>
    <row r="72" spans="2:48" ht="21.9" customHeight="1" x14ac:dyDescent="0.2">
      <c r="B72" s="46"/>
      <c r="C72" s="76"/>
      <c r="D72" s="77"/>
      <c r="E72" s="77"/>
      <c r="F72" s="77"/>
      <c r="G72" s="77"/>
      <c r="H72" s="77"/>
      <c r="I72" s="77"/>
      <c r="J72" s="77"/>
      <c r="K72" s="77"/>
      <c r="L72" s="77"/>
      <c r="M72" s="77"/>
      <c r="N72" s="77"/>
      <c r="O72" s="77"/>
      <c r="P72" s="77"/>
      <c r="Q72" s="77"/>
      <c r="R72" s="77"/>
      <c r="S72" s="77"/>
      <c r="T72" s="77"/>
      <c r="U72" s="77"/>
      <c r="V72" s="77"/>
      <c r="W72" s="78"/>
      <c r="X72" s="2"/>
      <c r="Y72" s="2"/>
      <c r="Z72" s="12"/>
      <c r="AA72" s="93"/>
      <c r="AB72" s="94"/>
      <c r="AC72" s="95"/>
      <c r="AD72" s="2"/>
      <c r="AE72" s="2"/>
      <c r="AF72" s="25"/>
      <c r="AG72" s="76"/>
      <c r="AH72" s="77"/>
      <c r="AI72" s="78"/>
      <c r="AJ72" s="2"/>
      <c r="AK72" s="2"/>
      <c r="AL72" s="12"/>
      <c r="AM72" s="67"/>
      <c r="AN72" s="68"/>
      <c r="AO72" s="68"/>
      <c r="AP72" s="68"/>
      <c r="AQ72" s="68"/>
      <c r="AR72" s="68"/>
      <c r="AS72" s="68"/>
      <c r="AT72" s="68"/>
      <c r="AU72" s="69"/>
      <c r="AV72" s="2"/>
    </row>
    <row r="73" spans="2:48" ht="5.0999999999999996" customHeight="1" x14ac:dyDescent="0.2">
      <c r="B73" s="46"/>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4"/>
      <c r="AL73" s="25"/>
      <c r="AM73" s="2"/>
      <c r="AN73" s="2"/>
      <c r="AO73" s="2"/>
      <c r="AP73" s="2"/>
      <c r="AQ73" s="2"/>
      <c r="AR73" s="2"/>
      <c r="AS73" s="2"/>
      <c r="AT73" s="2"/>
      <c r="AU73" s="2"/>
      <c r="AV73" s="2"/>
    </row>
    <row r="74" spans="2:48" ht="5.0999999999999996" customHeight="1" x14ac:dyDescent="0.2">
      <c r="B74" s="46"/>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row>
    <row r="75" spans="2:48" ht="5.0999999999999996" customHeight="1" x14ac:dyDescent="0.2">
      <c r="B75" s="47"/>
      <c r="C75" s="8"/>
      <c r="D75" s="8"/>
      <c r="E75" s="8"/>
      <c r="F75" s="8"/>
      <c r="G75" s="8"/>
      <c r="H75" s="8"/>
      <c r="I75" s="8"/>
      <c r="J75" s="8"/>
      <c r="K75" s="8"/>
      <c r="L75" s="8"/>
      <c r="M75" s="8"/>
      <c r="N75" s="8"/>
      <c r="O75" s="8"/>
      <c r="P75" s="8"/>
      <c r="Q75" s="8"/>
      <c r="R75" s="8"/>
      <c r="S75" s="8"/>
      <c r="T75" s="8"/>
      <c r="U75" s="8"/>
      <c r="V75" s="8"/>
      <c r="W75" s="8"/>
      <c r="X75" s="8"/>
      <c r="Y75" s="2"/>
      <c r="Z75" s="11"/>
      <c r="AA75" s="8"/>
      <c r="AB75" s="8"/>
      <c r="AC75" s="8"/>
      <c r="AD75" s="8"/>
      <c r="AE75" s="8"/>
      <c r="AF75" s="8"/>
      <c r="AG75" s="8"/>
      <c r="AH75" s="8"/>
      <c r="AI75" s="8"/>
      <c r="AJ75" s="8"/>
      <c r="AK75" s="8"/>
      <c r="AL75" s="8"/>
      <c r="AM75" s="8"/>
      <c r="AN75" s="8"/>
      <c r="AO75" s="8"/>
      <c r="AP75" s="8"/>
      <c r="AQ75" s="8"/>
      <c r="AR75" s="8"/>
      <c r="AS75" s="8"/>
      <c r="AT75" s="8"/>
      <c r="AU75" s="8"/>
      <c r="AV75" s="8"/>
    </row>
    <row r="76" spans="2:48" ht="15" customHeight="1" x14ac:dyDescent="0.2">
      <c r="B76" s="46"/>
      <c r="C76" s="66" t="s">
        <v>34</v>
      </c>
      <c r="D76" s="66"/>
      <c r="E76" s="66"/>
      <c r="F76" s="66"/>
      <c r="G76" s="66"/>
      <c r="H76" s="66"/>
      <c r="I76" s="66"/>
      <c r="J76" s="66"/>
      <c r="K76" s="66"/>
      <c r="L76" s="66"/>
      <c r="M76" s="66"/>
      <c r="N76" s="66"/>
      <c r="O76" s="66"/>
      <c r="P76" s="66"/>
      <c r="Q76" s="66"/>
      <c r="R76" s="66"/>
      <c r="S76" s="66"/>
      <c r="T76" s="66"/>
      <c r="U76" s="66"/>
      <c r="V76" s="66"/>
      <c r="W76" s="66"/>
      <c r="X76" s="2"/>
      <c r="Y76" s="2"/>
      <c r="Z76" s="12"/>
      <c r="AA76" s="66" t="s">
        <v>35</v>
      </c>
      <c r="AB76" s="66"/>
      <c r="AC76" s="66"/>
      <c r="AD76" s="66"/>
      <c r="AE76" s="66"/>
      <c r="AF76" s="66"/>
      <c r="AG76" s="66"/>
      <c r="AH76" s="66"/>
      <c r="AI76" s="66"/>
      <c r="AJ76" s="66"/>
      <c r="AK76" s="66"/>
      <c r="AL76" s="66"/>
      <c r="AM76" s="66"/>
      <c r="AN76" s="66"/>
      <c r="AO76" s="66"/>
      <c r="AP76" s="66"/>
      <c r="AQ76" s="66"/>
      <c r="AR76" s="66"/>
      <c r="AS76" s="66"/>
      <c r="AT76" s="66"/>
      <c r="AU76" s="66"/>
      <c r="AV76" s="2"/>
    </row>
    <row r="77" spans="2:48" ht="21.9" customHeight="1" x14ac:dyDescent="0.2">
      <c r="B77" s="46"/>
      <c r="C77" s="76"/>
      <c r="D77" s="77"/>
      <c r="E77" s="77"/>
      <c r="F77" s="77"/>
      <c r="G77" s="77"/>
      <c r="H77" s="77"/>
      <c r="I77" s="77"/>
      <c r="J77" s="77"/>
      <c r="K77" s="77"/>
      <c r="L77" s="77"/>
      <c r="M77" s="77"/>
      <c r="N77" s="77"/>
      <c r="O77" s="77"/>
      <c r="P77" s="77"/>
      <c r="Q77" s="77"/>
      <c r="R77" s="77"/>
      <c r="S77" s="77"/>
      <c r="T77" s="77"/>
      <c r="U77" s="77"/>
      <c r="V77" s="77"/>
      <c r="W77" s="78"/>
      <c r="X77" s="2"/>
      <c r="Y77" s="2"/>
      <c r="Z77" s="12"/>
      <c r="AA77" s="76"/>
      <c r="AB77" s="77"/>
      <c r="AC77" s="77"/>
      <c r="AD77" s="77"/>
      <c r="AE77" s="77"/>
      <c r="AF77" s="77"/>
      <c r="AG77" s="77"/>
      <c r="AH77" s="77"/>
      <c r="AI77" s="77"/>
      <c r="AJ77" s="77"/>
      <c r="AK77" s="77"/>
      <c r="AL77" s="77"/>
      <c r="AM77" s="77"/>
      <c r="AN77" s="77"/>
      <c r="AO77" s="77"/>
      <c r="AP77" s="77"/>
      <c r="AQ77" s="77"/>
      <c r="AR77" s="77"/>
      <c r="AS77" s="77"/>
      <c r="AT77" s="77"/>
      <c r="AU77" s="78"/>
      <c r="AV77" s="2"/>
    </row>
    <row r="78" spans="2:48" ht="5.0999999999999996" customHeight="1" x14ac:dyDescent="0.2">
      <c r="B78" s="46"/>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row>
    <row r="79" spans="2:48" ht="5.0999999999999996" customHeight="1" x14ac:dyDescent="0.2">
      <c r="B79" s="47"/>
      <c r="C79" s="8"/>
      <c r="D79" s="8"/>
      <c r="E79" s="8"/>
      <c r="F79" s="8"/>
      <c r="G79" s="8"/>
      <c r="H79" s="8"/>
      <c r="I79" s="8"/>
      <c r="J79" s="8"/>
      <c r="K79" s="8"/>
      <c r="L79" s="8"/>
      <c r="M79" s="8"/>
      <c r="N79" s="8"/>
      <c r="O79" s="8"/>
      <c r="P79" s="8"/>
      <c r="Q79" s="8"/>
      <c r="R79" s="8"/>
      <c r="S79" s="8"/>
      <c r="T79" s="8"/>
      <c r="U79" s="8"/>
      <c r="V79" s="8"/>
      <c r="W79" s="8"/>
      <c r="X79" s="8"/>
      <c r="Y79" s="2"/>
      <c r="Z79" s="11"/>
      <c r="AA79" s="8"/>
      <c r="AB79" s="8"/>
      <c r="AC79" s="8"/>
      <c r="AD79" s="8"/>
      <c r="AE79" s="8"/>
      <c r="AF79" s="8"/>
      <c r="AG79" s="8"/>
      <c r="AH79" s="8"/>
      <c r="AI79" s="8"/>
      <c r="AJ79" s="8"/>
      <c r="AK79" s="8"/>
      <c r="AL79" s="8"/>
      <c r="AM79" s="8"/>
      <c r="AN79" s="8"/>
      <c r="AO79" s="8"/>
      <c r="AP79" s="8"/>
      <c r="AQ79" s="8"/>
      <c r="AR79" s="8"/>
      <c r="AS79" s="8"/>
      <c r="AT79" s="8"/>
      <c r="AU79" s="8"/>
      <c r="AV79" s="8"/>
    </row>
    <row r="80" spans="2:48" ht="15" customHeight="1" x14ac:dyDescent="0.2">
      <c r="B80" s="46"/>
      <c r="C80" s="66" t="s">
        <v>36</v>
      </c>
      <c r="D80" s="66"/>
      <c r="E80" s="66"/>
      <c r="F80" s="66"/>
      <c r="G80" s="66"/>
      <c r="H80" s="66"/>
      <c r="I80" s="66"/>
      <c r="J80" s="66"/>
      <c r="K80" s="66"/>
      <c r="L80" s="66"/>
      <c r="M80" s="66"/>
      <c r="N80" s="66"/>
      <c r="O80" s="66"/>
      <c r="P80" s="66"/>
      <c r="Q80" s="66"/>
      <c r="R80" s="66"/>
      <c r="S80" s="66"/>
      <c r="T80" s="66"/>
      <c r="U80" s="66"/>
      <c r="V80" s="66"/>
      <c r="W80" s="66"/>
      <c r="X80" s="2"/>
      <c r="Y80" s="2"/>
      <c r="Z80" s="12"/>
      <c r="AA80" s="66" t="s">
        <v>37</v>
      </c>
      <c r="AB80" s="66"/>
      <c r="AC80" s="66"/>
      <c r="AD80" s="66"/>
      <c r="AE80" s="66"/>
      <c r="AF80" s="66"/>
      <c r="AG80" s="66"/>
      <c r="AH80" s="66"/>
      <c r="AI80" s="66"/>
      <c r="AJ80" s="66"/>
      <c r="AK80" s="66"/>
      <c r="AL80" s="66"/>
      <c r="AM80" s="66"/>
      <c r="AN80" s="66"/>
      <c r="AO80" s="66"/>
      <c r="AP80" s="66"/>
      <c r="AQ80" s="66"/>
      <c r="AR80" s="66"/>
      <c r="AS80" s="66"/>
      <c r="AT80" s="66"/>
      <c r="AU80" s="66"/>
      <c r="AV80" s="2"/>
    </row>
    <row r="81" spans="1:48" ht="21.9" customHeight="1" x14ac:dyDescent="0.2">
      <c r="B81" s="46"/>
      <c r="C81" s="63"/>
      <c r="D81" s="64"/>
      <c r="E81" s="64"/>
      <c r="F81" s="64"/>
      <c r="G81" s="64"/>
      <c r="H81" s="64"/>
      <c r="I81" s="64"/>
      <c r="J81" s="64"/>
      <c r="K81" s="64"/>
      <c r="L81" s="64"/>
      <c r="M81" s="64"/>
      <c r="N81" s="64"/>
      <c r="O81" s="64"/>
      <c r="P81" s="64"/>
      <c r="Q81" s="64"/>
      <c r="R81" s="64"/>
      <c r="S81" s="64"/>
      <c r="T81" s="64"/>
      <c r="U81" s="64"/>
      <c r="V81" s="64"/>
      <c r="W81" s="65"/>
      <c r="X81" s="2"/>
      <c r="Y81" s="2"/>
      <c r="Z81" s="12"/>
      <c r="AA81" s="63"/>
      <c r="AB81" s="64"/>
      <c r="AC81" s="64"/>
      <c r="AD81" s="64"/>
      <c r="AE81" s="64"/>
      <c r="AF81" s="64"/>
      <c r="AG81" s="64"/>
      <c r="AH81" s="64"/>
      <c r="AI81" s="64"/>
      <c r="AJ81" s="64"/>
      <c r="AK81" s="64"/>
      <c r="AL81" s="64"/>
      <c r="AM81" s="64"/>
      <c r="AN81" s="64"/>
      <c r="AO81" s="64"/>
      <c r="AP81" s="64"/>
      <c r="AQ81" s="64"/>
      <c r="AR81" s="64"/>
      <c r="AS81" s="64"/>
      <c r="AT81" s="64"/>
      <c r="AU81" s="65"/>
      <c r="AV81" s="2"/>
    </row>
    <row r="82" spans="1:48" ht="5.0999999999999996" customHeight="1" x14ac:dyDescent="0.2">
      <c r="B82" s="46"/>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row>
    <row r="83" spans="1:48" ht="5.0999999999999996" customHeight="1" x14ac:dyDescent="0.2">
      <c r="B83" s="47"/>
      <c r="C83" s="8"/>
      <c r="D83" s="8"/>
      <c r="E83" s="8"/>
      <c r="F83" s="8"/>
      <c r="G83" s="8"/>
      <c r="H83" s="8"/>
      <c r="I83" s="8"/>
      <c r="J83" s="8"/>
      <c r="K83" s="8"/>
      <c r="L83" s="8"/>
      <c r="M83" s="8"/>
      <c r="N83" s="8"/>
      <c r="O83" s="8"/>
      <c r="P83" s="8"/>
      <c r="Q83" s="8"/>
      <c r="R83" s="8"/>
      <c r="S83" s="8"/>
      <c r="T83" s="8"/>
      <c r="U83" s="8"/>
      <c r="V83" s="8"/>
      <c r="W83" s="8"/>
      <c r="X83" s="8"/>
      <c r="Y83" s="2"/>
      <c r="Z83" s="11"/>
      <c r="AA83" s="8"/>
      <c r="AB83" s="8"/>
      <c r="AC83" s="8"/>
      <c r="AD83" s="8"/>
      <c r="AE83" s="8"/>
      <c r="AF83" s="8"/>
      <c r="AG83" s="8"/>
      <c r="AH83" s="8"/>
      <c r="AI83" s="8"/>
      <c r="AJ83" s="8"/>
      <c r="AK83" s="8"/>
      <c r="AL83" s="8"/>
      <c r="AM83" s="8"/>
      <c r="AN83" s="8"/>
      <c r="AO83" s="8"/>
      <c r="AP83" s="8"/>
      <c r="AQ83" s="8"/>
      <c r="AR83" s="8"/>
      <c r="AS83" s="8"/>
      <c r="AT83" s="8"/>
      <c r="AU83" s="8"/>
      <c r="AV83" s="8"/>
    </row>
    <row r="84" spans="1:48" ht="15" customHeight="1" x14ac:dyDescent="0.2">
      <c r="B84" s="46"/>
      <c r="C84" s="66" t="s">
        <v>38</v>
      </c>
      <c r="D84" s="66"/>
      <c r="E84" s="66"/>
      <c r="F84" s="66"/>
      <c r="G84" s="66"/>
      <c r="H84" s="66"/>
      <c r="I84" s="66"/>
      <c r="J84" s="66"/>
      <c r="K84" s="66"/>
      <c r="L84" s="66"/>
      <c r="M84" s="66"/>
      <c r="N84" s="66"/>
      <c r="O84" s="66"/>
      <c r="P84" s="66"/>
      <c r="Q84" s="66"/>
      <c r="R84" s="66"/>
      <c r="S84" s="66"/>
      <c r="T84" s="66"/>
      <c r="U84" s="66"/>
      <c r="V84" s="66"/>
      <c r="W84" s="66"/>
      <c r="X84" s="2"/>
      <c r="Y84" s="2"/>
      <c r="Z84" s="12"/>
      <c r="AA84" s="66" t="s">
        <v>39</v>
      </c>
      <c r="AB84" s="66"/>
      <c r="AC84" s="66"/>
      <c r="AD84" s="66"/>
      <c r="AE84" s="66"/>
      <c r="AF84" s="66"/>
      <c r="AG84" s="66"/>
      <c r="AH84" s="66"/>
      <c r="AI84" s="66"/>
      <c r="AJ84" s="66"/>
      <c r="AK84" s="66"/>
      <c r="AL84" s="66"/>
      <c r="AM84" s="66"/>
      <c r="AN84" s="66"/>
      <c r="AO84" s="66"/>
      <c r="AP84" s="66"/>
      <c r="AQ84" s="66"/>
      <c r="AR84" s="66"/>
      <c r="AS84" s="66"/>
      <c r="AT84" s="66"/>
      <c r="AU84" s="66"/>
      <c r="AV84" s="2"/>
    </row>
    <row r="85" spans="1:48" ht="21.9" customHeight="1" x14ac:dyDescent="0.2">
      <c r="B85" s="46"/>
      <c r="C85" s="70"/>
      <c r="D85" s="71"/>
      <c r="E85" s="71"/>
      <c r="F85" s="71"/>
      <c r="G85" s="71"/>
      <c r="H85" s="71"/>
      <c r="I85" s="71"/>
      <c r="J85" s="71"/>
      <c r="K85" s="71"/>
      <c r="L85" s="71"/>
      <c r="M85" s="71"/>
      <c r="N85" s="71"/>
      <c r="O85" s="71"/>
      <c r="P85" s="71"/>
      <c r="Q85" s="71"/>
      <c r="R85" s="71"/>
      <c r="S85" s="71"/>
      <c r="T85" s="71"/>
      <c r="U85" s="71"/>
      <c r="V85" s="71"/>
      <c r="W85" s="72"/>
      <c r="X85" s="2"/>
      <c r="Y85" s="2"/>
      <c r="Z85" s="12"/>
      <c r="AA85" s="70"/>
      <c r="AB85" s="71"/>
      <c r="AC85" s="71"/>
      <c r="AD85" s="71"/>
      <c r="AE85" s="71"/>
      <c r="AF85" s="71"/>
      <c r="AG85" s="71"/>
      <c r="AH85" s="71"/>
      <c r="AI85" s="71"/>
      <c r="AJ85" s="71"/>
      <c r="AK85" s="71"/>
      <c r="AL85" s="71"/>
      <c r="AM85" s="71"/>
      <c r="AN85" s="71"/>
      <c r="AO85" s="71"/>
      <c r="AP85" s="71"/>
      <c r="AQ85" s="71"/>
      <c r="AR85" s="71"/>
      <c r="AS85" s="71"/>
      <c r="AT85" s="71"/>
      <c r="AU85" s="72"/>
      <c r="AV85" s="2"/>
    </row>
    <row r="86" spans="1:48" ht="5.0999999999999996" customHeight="1" x14ac:dyDescent="0.2">
      <c r="B86" s="46"/>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row>
    <row r="87" spans="1:48" ht="5.0999999999999996" customHeight="1" x14ac:dyDescent="0.2">
      <c r="A87" s="2"/>
      <c r="B87" s="47"/>
      <c r="C87" s="8"/>
      <c r="D87" s="8"/>
      <c r="E87" s="8"/>
      <c r="F87" s="8"/>
      <c r="G87" s="8"/>
      <c r="H87" s="8"/>
      <c r="I87" s="8"/>
      <c r="J87" s="8"/>
      <c r="K87" s="8"/>
      <c r="L87" s="8"/>
      <c r="M87" s="2"/>
      <c r="N87" s="11"/>
      <c r="O87" s="8"/>
      <c r="P87" s="8"/>
      <c r="Q87" s="8"/>
      <c r="R87" s="8"/>
      <c r="S87" s="8"/>
      <c r="T87" s="8"/>
      <c r="U87" s="8"/>
      <c r="V87" s="8"/>
      <c r="W87" s="8"/>
      <c r="X87" s="8"/>
      <c r="Y87" s="2"/>
      <c r="Z87" s="11"/>
      <c r="AA87" s="8"/>
      <c r="AB87" s="8"/>
      <c r="AC87" s="8"/>
      <c r="AD87" s="8"/>
      <c r="AE87" s="8"/>
      <c r="AF87" s="8"/>
      <c r="AG87" s="8"/>
      <c r="AH87" s="8"/>
      <c r="AI87" s="8"/>
      <c r="AJ87" s="8"/>
      <c r="AK87" s="8"/>
      <c r="AL87" s="8"/>
      <c r="AM87" s="8"/>
      <c r="AN87" s="8"/>
      <c r="AO87" s="8"/>
      <c r="AP87" s="8"/>
      <c r="AQ87" s="8"/>
      <c r="AR87" s="8"/>
      <c r="AS87" s="8"/>
      <c r="AT87" s="8"/>
      <c r="AU87" s="8"/>
      <c r="AV87" s="8"/>
    </row>
    <row r="88" spans="1:48" ht="15" customHeight="1" x14ac:dyDescent="0.2">
      <c r="A88" s="2"/>
      <c r="B88" s="46"/>
      <c r="C88" s="66" t="s">
        <v>40</v>
      </c>
      <c r="D88" s="66"/>
      <c r="E88" s="66"/>
      <c r="F88" s="66"/>
      <c r="G88" s="66"/>
      <c r="H88" s="66"/>
      <c r="I88" s="66"/>
      <c r="J88" s="66"/>
      <c r="K88" s="66"/>
      <c r="L88" s="2"/>
      <c r="M88" s="2"/>
      <c r="N88" s="12"/>
      <c r="O88" s="66" t="s">
        <v>41</v>
      </c>
      <c r="P88" s="66"/>
      <c r="Q88" s="66"/>
      <c r="R88" s="66"/>
      <c r="S88" s="66"/>
      <c r="T88" s="66"/>
      <c r="U88" s="66"/>
      <c r="V88" s="66"/>
      <c r="W88" s="66"/>
      <c r="X88" s="2"/>
      <c r="Y88" s="2"/>
      <c r="Z88" s="12"/>
      <c r="AA88" s="66" t="s">
        <v>42</v>
      </c>
      <c r="AB88" s="66"/>
      <c r="AC88" s="66"/>
      <c r="AD88" s="66"/>
      <c r="AE88" s="66"/>
      <c r="AF88" s="66"/>
      <c r="AG88" s="66"/>
      <c r="AH88" s="66"/>
      <c r="AI88" s="66"/>
      <c r="AJ88" s="66"/>
      <c r="AK88" s="66"/>
      <c r="AL88" s="66"/>
      <c r="AM88" s="66"/>
      <c r="AN88" s="66"/>
      <c r="AO88" s="66"/>
      <c r="AP88" s="66"/>
      <c r="AQ88" s="66"/>
      <c r="AR88" s="66"/>
      <c r="AS88" s="66"/>
      <c r="AT88" s="66"/>
      <c r="AU88" s="66"/>
      <c r="AV88" s="2"/>
    </row>
    <row r="89" spans="1:48" ht="21.9" customHeight="1" x14ac:dyDescent="0.2">
      <c r="A89" s="2"/>
      <c r="B89" s="46"/>
      <c r="C89" s="63"/>
      <c r="D89" s="64"/>
      <c r="E89" s="64"/>
      <c r="F89" s="64"/>
      <c r="G89" s="64"/>
      <c r="H89" s="64"/>
      <c r="I89" s="64"/>
      <c r="J89" s="64"/>
      <c r="K89" s="65"/>
      <c r="L89" s="2"/>
      <c r="M89" s="2"/>
      <c r="N89" s="12"/>
      <c r="O89" s="63"/>
      <c r="P89" s="64"/>
      <c r="Q89" s="64"/>
      <c r="R89" s="64"/>
      <c r="S89" s="64"/>
      <c r="T89" s="64"/>
      <c r="U89" s="64"/>
      <c r="V89" s="64"/>
      <c r="W89" s="65"/>
      <c r="X89" s="2"/>
      <c r="Y89" s="2"/>
      <c r="Z89" s="12"/>
      <c r="AA89" s="73"/>
      <c r="AB89" s="74"/>
      <c r="AC89" s="74"/>
      <c r="AD89" s="74"/>
      <c r="AE89" s="74"/>
      <c r="AF89" s="74"/>
      <c r="AG89" s="74"/>
      <c r="AH89" s="74"/>
      <c r="AI89" s="74"/>
      <c r="AJ89" s="74"/>
      <c r="AK89" s="74"/>
      <c r="AL89" s="74"/>
      <c r="AM89" s="74"/>
      <c r="AN89" s="74"/>
      <c r="AO89" s="74"/>
      <c r="AP89" s="74"/>
      <c r="AQ89" s="74"/>
      <c r="AR89" s="74"/>
      <c r="AS89" s="74"/>
      <c r="AT89" s="74"/>
      <c r="AU89" s="75"/>
      <c r="AV89" s="2"/>
    </row>
    <row r="90" spans="1:48" ht="5.0999999999999996" customHeight="1" x14ac:dyDescent="0.2">
      <c r="B90" s="46"/>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row>
    <row r="91" spans="1:48" ht="5.0999999999999996" customHeight="1" x14ac:dyDescent="0.2">
      <c r="A91" s="2"/>
      <c r="B91" s="47"/>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row>
    <row r="92" spans="1:48" ht="15" customHeight="1" x14ac:dyDescent="0.2">
      <c r="A92" s="2"/>
      <c r="B92" s="46"/>
      <c r="C92" s="66" t="s">
        <v>43</v>
      </c>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2"/>
    </row>
    <row r="93" spans="1:48" ht="5.0999999999999996" customHeight="1" x14ac:dyDescent="0.2">
      <c r="A93" s="2"/>
      <c r="B93" s="46"/>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row>
    <row r="94" spans="1:48" ht="21.9" customHeight="1" x14ac:dyDescent="0.2">
      <c r="A94" s="2"/>
      <c r="B94" s="46"/>
      <c r="C94" s="13" t="s">
        <v>44</v>
      </c>
      <c r="D94" s="63"/>
      <c r="E94" s="64"/>
      <c r="F94" s="64"/>
      <c r="G94" s="64"/>
      <c r="H94" s="64"/>
      <c r="I94" s="64"/>
      <c r="J94" s="64"/>
      <c r="K94" s="65"/>
      <c r="L94" s="2"/>
      <c r="M94" s="2"/>
      <c r="N94" s="12"/>
      <c r="O94" s="13" t="s">
        <v>45</v>
      </c>
      <c r="P94" s="63"/>
      <c r="Q94" s="64"/>
      <c r="R94" s="64"/>
      <c r="S94" s="64"/>
      <c r="T94" s="64"/>
      <c r="U94" s="64"/>
      <c r="V94" s="64"/>
      <c r="W94" s="65"/>
      <c r="X94" s="2"/>
      <c r="Y94" s="2"/>
      <c r="Z94" s="12"/>
      <c r="AA94" s="13" t="s">
        <v>46</v>
      </c>
      <c r="AB94" s="63"/>
      <c r="AC94" s="64"/>
      <c r="AD94" s="64"/>
      <c r="AE94" s="64"/>
      <c r="AF94" s="64"/>
      <c r="AG94" s="64"/>
      <c r="AH94" s="64"/>
      <c r="AI94" s="65"/>
      <c r="AJ94" s="2"/>
      <c r="AK94" s="2"/>
      <c r="AL94" s="12"/>
      <c r="AM94" s="13" t="s">
        <v>47</v>
      </c>
      <c r="AN94" s="63"/>
      <c r="AO94" s="64"/>
      <c r="AP94" s="64"/>
      <c r="AQ94" s="64"/>
      <c r="AR94" s="64"/>
      <c r="AS94" s="64"/>
      <c r="AT94" s="64"/>
      <c r="AU94" s="65"/>
      <c r="AV94" s="2"/>
    </row>
    <row r="95" spans="1:48" ht="5.0999999999999996" customHeight="1" x14ac:dyDescent="0.2">
      <c r="A95" s="2"/>
      <c r="B95" s="46"/>
      <c r="C95" s="14"/>
      <c r="D95" s="2"/>
      <c r="E95" s="2"/>
      <c r="F95" s="2"/>
      <c r="G95" s="2"/>
      <c r="H95" s="2"/>
      <c r="I95" s="2"/>
      <c r="J95" s="2"/>
      <c r="K95" s="2"/>
      <c r="L95" s="2"/>
      <c r="M95" s="2"/>
      <c r="N95" s="2"/>
      <c r="O95" s="14"/>
      <c r="P95" s="2"/>
      <c r="Q95" s="2"/>
      <c r="R95" s="2"/>
      <c r="S95" s="2"/>
      <c r="T95" s="2"/>
      <c r="U95" s="2"/>
      <c r="V95" s="2"/>
      <c r="W95" s="2"/>
      <c r="X95" s="2"/>
      <c r="Y95" s="2"/>
      <c r="Z95" s="2"/>
      <c r="AA95" s="14"/>
      <c r="AB95" s="2"/>
      <c r="AC95" s="2"/>
      <c r="AD95" s="2"/>
      <c r="AE95" s="2"/>
      <c r="AF95" s="2"/>
      <c r="AG95" s="2"/>
      <c r="AH95" s="2"/>
      <c r="AI95" s="2"/>
      <c r="AJ95" s="2"/>
      <c r="AK95" s="2"/>
      <c r="AL95" s="2"/>
      <c r="AM95" s="2"/>
      <c r="AN95" s="2"/>
      <c r="AO95" s="2"/>
      <c r="AP95" s="2"/>
      <c r="AQ95" s="2"/>
      <c r="AR95" s="2"/>
      <c r="AS95" s="2"/>
      <c r="AT95" s="2"/>
      <c r="AU95" s="2"/>
      <c r="AV95" s="2"/>
    </row>
    <row r="96" spans="1:48" ht="21.9" customHeight="1" x14ac:dyDescent="0.2">
      <c r="A96" s="2"/>
      <c r="B96" s="46"/>
      <c r="C96" s="13" t="s">
        <v>48</v>
      </c>
      <c r="D96" s="63"/>
      <c r="E96" s="64"/>
      <c r="F96" s="64"/>
      <c r="G96" s="64"/>
      <c r="H96" s="64"/>
      <c r="I96" s="64"/>
      <c r="J96" s="64"/>
      <c r="K96" s="65"/>
      <c r="L96" s="2"/>
      <c r="M96" s="2"/>
      <c r="N96" s="12"/>
      <c r="O96" s="13" t="s">
        <v>49</v>
      </c>
      <c r="P96" s="63"/>
      <c r="Q96" s="64"/>
      <c r="R96" s="64"/>
      <c r="S96" s="64"/>
      <c r="T96" s="64"/>
      <c r="U96" s="64"/>
      <c r="V96" s="64"/>
      <c r="W96" s="65"/>
      <c r="X96" s="2"/>
      <c r="Y96" s="2"/>
      <c r="Z96" s="12"/>
      <c r="AA96" s="13" t="s">
        <v>50</v>
      </c>
      <c r="AB96" s="63"/>
      <c r="AC96" s="64"/>
      <c r="AD96" s="64"/>
      <c r="AE96" s="64"/>
      <c r="AF96" s="64"/>
      <c r="AG96" s="64"/>
      <c r="AH96" s="64"/>
      <c r="AI96" s="65"/>
      <c r="AJ96" s="2"/>
      <c r="AK96" s="2"/>
      <c r="AL96" s="2"/>
      <c r="AM96" s="2"/>
      <c r="AN96" s="2"/>
      <c r="AO96" s="2"/>
      <c r="AP96" s="2"/>
      <c r="AQ96" s="2"/>
      <c r="AR96" s="2"/>
      <c r="AS96" s="2"/>
      <c r="AT96" s="2"/>
      <c r="AU96" s="2"/>
      <c r="AV96" s="2"/>
    </row>
    <row r="97" spans="1:48" ht="5.0999999999999996" customHeight="1" x14ac:dyDescent="0.2">
      <c r="B97" s="46"/>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row>
    <row r="98" spans="1:48" ht="5.0999999999999996" customHeight="1" x14ac:dyDescent="0.2">
      <c r="A98" s="2"/>
      <c r="B98" s="47"/>
      <c r="C98" s="8"/>
      <c r="D98" s="8"/>
      <c r="E98" s="8"/>
      <c r="F98" s="8"/>
      <c r="G98" s="8"/>
      <c r="H98" s="8"/>
      <c r="I98" s="8"/>
      <c r="J98" s="8"/>
      <c r="K98" s="8"/>
      <c r="L98" s="8"/>
      <c r="M98" s="8"/>
      <c r="N98" s="8"/>
      <c r="O98" s="8"/>
      <c r="P98" s="8"/>
      <c r="Q98" s="8"/>
      <c r="R98" s="8"/>
      <c r="S98" s="8"/>
      <c r="T98" s="8"/>
      <c r="U98" s="8"/>
      <c r="V98" s="8"/>
      <c r="W98" s="8"/>
      <c r="X98" s="8"/>
      <c r="Y98" s="2"/>
      <c r="Z98" s="11"/>
      <c r="AA98" s="8"/>
      <c r="AB98" s="8"/>
      <c r="AC98" s="8"/>
      <c r="AD98" s="8"/>
      <c r="AE98" s="8"/>
      <c r="AF98" s="8"/>
      <c r="AG98" s="8"/>
      <c r="AH98" s="8"/>
      <c r="AI98" s="8"/>
      <c r="AJ98" s="8"/>
      <c r="AK98" s="8"/>
      <c r="AL98" s="8"/>
      <c r="AM98" s="8"/>
      <c r="AN98" s="8"/>
      <c r="AO98" s="8"/>
      <c r="AP98" s="8"/>
      <c r="AQ98" s="8"/>
      <c r="AR98" s="8"/>
      <c r="AS98" s="8"/>
      <c r="AT98" s="8"/>
      <c r="AU98" s="8"/>
      <c r="AV98" s="8"/>
    </row>
    <row r="99" spans="1:48" ht="15" customHeight="1" x14ac:dyDescent="0.2">
      <c r="A99" s="2"/>
      <c r="B99" s="46"/>
      <c r="C99" s="66" t="s">
        <v>51</v>
      </c>
      <c r="D99" s="66"/>
      <c r="E99" s="66"/>
      <c r="F99" s="66"/>
      <c r="G99" s="66"/>
      <c r="H99" s="66"/>
      <c r="I99" s="66"/>
      <c r="J99" s="66"/>
      <c r="K99" s="66"/>
      <c r="L99" s="66"/>
      <c r="M99" s="66"/>
      <c r="N99" s="66"/>
      <c r="O99" s="66"/>
      <c r="P99" s="66"/>
      <c r="Q99" s="66"/>
      <c r="R99" s="66"/>
      <c r="S99" s="66"/>
      <c r="T99" s="66"/>
      <c r="U99" s="66"/>
      <c r="V99" s="66"/>
      <c r="W99" s="66"/>
      <c r="X99" s="2"/>
      <c r="Y99" s="2"/>
      <c r="Z99" s="12"/>
      <c r="AA99" s="66" t="s">
        <v>52</v>
      </c>
      <c r="AB99" s="66"/>
      <c r="AC99" s="66"/>
      <c r="AD99" s="66"/>
      <c r="AE99" s="66"/>
      <c r="AF99" s="66"/>
      <c r="AG99" s="66"/>
      <c r="AH99" s="66"/>
      <c r="AI99" s="66"/>
      <c r="AJ99" s="66"/>
      <c r="AK99" s="66"/>
      <c r="AL99" s="66"/>
      <c r="AM99" s="66"/>
      <c r="AN99" s="66"/>
      <c r="AO99" s="66"/>
      <c r="AP99" s="66"/>
      <c r="AQ99" s="66"/>
      <c r="AR99" s="66"/>
      <c r="AS99" s="66"/>
      <c r="AT99" s="66"/>
      <c r="AU99" s="66"/>
      <c r="AV99" s="2"/>
    </row>
    <row r="100" spans="1:48" ht="21.9" customHeight="1" x14ac:dyDescent="0.2">
      <c r="A100" s="2"/>
      <c r="B100" s="46"/>
      <c r="C100" s="63"/>
      <c r="D100" s="64"/>
      <c r="E100" s="64"/>
      <c r="F100" s="64"/>
      <c r="G100" s="64"/>
      <c r="H100" s="64"/>
      <c r="I100" s="64"/>
      <c r="J100" s="64"/>
      <c r="K100" s="64"/>
      <c r="L100" s="64"/>
      <c r="M100" s="64"/>
      <c r="N100" s="64"/>
      <c r="O100" s="64"/>
      <c r="P100" s="64"/>
      <c r="Q100" s="64"/>
      <c r="R100" s="64"/>
      <c r="S100" s="64"/>
      <c r="T100" s="64"/>
      <c r="U100" s="64"/>
      <c r="V100" s="64"/>
      <c r="W100" s="65"/>
      <c r="X100" s="2"/>
      <c r="Y100" s="2"/>
      <c r="Z100" s="12"/>
      <c r="AA100" s="63"/>
      <c r="AB100" s="64"/>
      <c r="AC100" s="64"/>
      <c r="AD100" s="64"/>
      <c r="AE100" s="64"/>
      <c r="AF100" s="64"/>
      <c r="AG100" s="64"/>
      <c r="AH100" s="64"/>
      <c r="AI100" s="64"/>
      <c r="AJ100" s="64"/>
      <c r="AK100" s="64"/>
      <c r="AL100" s="64"/>
      <c r="AM100" s="64"/>
      <c r="AN100" s="64"/>
      <c r="AO100" s="64"/>
      <c r="AP100" s="64"/>
      <c r="AQ100" s="64"/>
      <c r="AR100" s="64"/>
      <c r="AS100" s="64"/>
      <c r="AT100" s="64"/>
      <c r="AU100" s="65"/>
      <c r="AV100" s="2"/>
    </row>
    <row r="101" spans="1:48" ht="15" customHeight="1" x14ac:dyDescent="0.2">
      <c r="B101" s="46"/>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row>
    <row r="102" spans="1:48" ht="15" customHeight="1" x14ac:dyDescent="0.3">
      <c r="B102" s="48">
        <v>3</v>
      </c>
      <c r="C102" s="9" t="s">
        <v>376</v>
      </c>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row>
    <row r="103" spans="1:48" ht="5.0999999999999996" customHeight="1" x14ac:dyDescent="0.2">
      <c r="B103" s="46"/>
      <c r="C103" s="2"/>
      <c r="D103" s="2"/>
      <c r="E103" s="2"/>
      <c r="F103" s="2"/>
      <c r="G103" s="2"/>
      <c r="H103" s="2"/>
      <c r="I103" s="2"/>
      <c r="J103" s="2"/>
      <c r="K103" s="2"/>
      <c r="L103" s="2"/>
      <c r="M103" s="10"/>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row>
    <row r="104" spans="1:48" ht="5.0999999999999996" customHeight="1" x14ac:dyDescent="0.2">
      <c r="B104" s="47"/>
      <c r="C104" s="8"/>
      <c r="D104" s="8"/>
      <c r="E104" s="8"/>
      <c r="F104" s="8"/>
      <c r="G104" s="8"/>
      <c r="H104" s="8"/>
      <c r="I104" s="8"/>
      <c r="J104" s="8"/>
      <c r="K104" s="8"/>
      <c r="L104" s="8"/>
      <c r="M104" s="8"/>
      <c r="N104" s="8"/>
      <c r="O104" s="8"/>
      <c r="P104" s="8"/>
      <c r="Q104" s="8"/>
      <c r="R104" s="8"/>
      <c r="S104" s="8"/>
      <c r="T104" s="8"/>
      <c r="U104" s="8"/>
      <c r="V104" s="8"/>
      <c r="W104" s="8"/>
      <c r="X104" s="8"/>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row>
    <row r="105" spans="1:48" ht="15" customHeight="1" x14ac:dyDescent="0.2">
      <c r="C105" s="44" t="s">
        <v>378</v>
      </c>
      <c r="D105" s="44"/>
      <c r="E105" s="44"/>
      <c r="F105" s="44"/>
      <c r="G105" s="44"/>
      <c r="H105" s="44"/>
      <c r="I105" s="44"/>
      <c r="J105" s="44"/>
      <c r="K105" s="44"/>
      <c r="L105" s="44"/>
      <c r="M105" s="44"/>
      <c r="N105" s="44"/>
      <c r="O105" s="44"/>
      <c r="P105" s="44"/>
      <c r="Q105" s="44"/>
      <c r="R105" s="44"/>
      <c r="S105" s="44"/>
      <c r="T105" s="44"/>
      <c r="U105" s="44"/>
      <c r="V105" s="44"/>
      <c r="W105" s="44"/>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row>
    <row r="106" spans="1:48" ht="21.75" customHeight="1" x14ac:dyDescent="0.2">
      <c r="C106" s="63"/>
      <c r="D106" s="64"/>
      <c r="E106" s="64"/>
      <c r="F106" s="64"/>
      <c r="G106" s="64"/>
      <c r="H106" s="64"/>
      <c r="I106" s="64"/>
      <c r="J106" s="64"/>
      <c r="K106" s="64"/>
      <c r="L106" s="64"/>
      <c r="M106" s="64"/>
      <c r="N106" s="64"/>
      <c r="O106" s="64"/>
      <c r="P106" s="64"/>
      <c r="Q106" s="64"/>
      <c r="R106" s="64"/>
      <c r="S106" s="64"/>
      <c r="T106" s="64"/>
      <c r="U106" s="64"/>
      <c r="V106" s="64"/>
      <c r="W106" s="65"/>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row>
    <row r="107" spans="1:48" ht="15" customHeight="1" x14ac:dyDescent="0.2">
      <c r="B107" s="46"/>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row>
    <row r="108" spans="1:48" ht="15" customHeight="1" x14ac:dyDescent="0.3">
      <c r="B108" s="48">
        <v>4</v>
      </c>
      <c r="C108" s="9" t="s">
        <v>377</v>
      </c>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row>
    <row r="109" spans="1:48" ht="5.0999999999999996" customHeight="1" x14ac:dyDescent="0.2">
      <c r="B109" s="46"/>
      <c r="C109" s="2"/>
      <c r="D109" s="2"/>
      <c r="E109" s="2"/>
      <c r="F109" s="2"/>
      <c r="G109" s="2"/>
      <c r="H109" s="2"/>
      <c r="I109" s="2"/>
      <c r="J109" s="2"/>
      <c r="K109" s="2"/>
      <c r="L109" s="2"/>
      <c r="M109" s="10"/>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row>
    <row r="110" spans="1:48" ht="5.0999999999999996" customHeight="1" x14ac:dyDescent="0.2">
      <c r="B110" s="47"/>
      <c r="C110" s="8"/>
      <c r="D110" s="8"/>
      <c r="E110" s="8"/>
      <c r="F110" s="8"/>
      <c r="G110" s="8"/>
      <c r="H110" s="8"/>
      <c r="I110" s="8"/>
      <c r="J110" s="8"/>
      <c r="K110" s="8"/>
      <c r="L110" s="8"/>
      <c r="M110" s="8"/>
      <c r="N110" s="8"/>
      <c r="O110" s="8"/>
      <c r="P110" s="8"/>
      <c r="Q110" s="8"/>
      <c r="R110" s="8"/>
      <c r="S110" s="8"/>
      <c r="T110" s="8"/>
      <c r="U110" s="8"/>
      <c r="V110" s="8"/>
      <c r="W110" s="8"/>
      <c r="X110" s="8"/>
      <c r="Y110" s="2"/>
      <c r="Z110" s="11"/>
      <c r="AA110" s="8"/>
      <c r="AB110" s="8"/>
      <c r="AC110" s="8"/>
      <c r="AD110" s="8"/>
      <c r="AE110" s="8"/>
      <c r="AF110" s="8"/>
      <c r="AG110" s="8"/>
      <c r="AH110" s="8"/>
      <c r="AI110" s="8"/>
      <c r="AJ110" s="8"/>
      <c r="AK110" s="8"/>
      <c r="AL110" s="8"/>
      <c r="AM110" s="8"/>
      <c r="AN110" s="8"/>
      <c r="AO110" s="8"/>
      <c r="AP110" s="8"/>
      <c r="AQ110" s="8"/>
      <c r="AR110" s="8"/>
      <c r="AS110" s="8"/>
      <c r="AT110" s="8"/>
      <c r="AU110" s="8"/>
      <c r="AV110" s="8"/>
    </row>
    <row r="111" spans="1:48" ht="15" customHeight="1" x14ac:dyDescent="0.2">
      <c r="B111" s="46"/>
      <c r="C111" s="66" t="s">
        <v>53</v>
      </c>
      <c r="D111" s="66"/>
      <c r="E111" s="66"/>
      <c r="F111" s="66"/>
      <c r="G111" s="66"/>
      <c r="H111" s="66"/>
      <c r="I111" s="66"/>
      <c r="J111" s="66"/>
      <c r="K111" s="66"/>
      <c r="L111" s="66"/>
      <c r="M111" s="66"/>
      <c r="N111" s="66"/>
      <c r="O111" s="66"/>
      <c r="P111" s="66"/>
      <c r="Q111" s="66"/>
      <c r="R111" s="66"/>
      <c r="S111" s="66"/>
      <c r="T111" s="66"/>
      <c r="U111" s="66"/>
      <c r="V111" s="66"/>
      <c r="W111" s="66"/>
      <c r="X111" s="2"/>
      <c r="Y111" s="2"/>
      <c r="Z111" s="12"/>
      <c r="AA111" s="66" t="s">
        <v>152</v>
      </c>
      <c r="AB111" s="66"/>
      <c r="AC111" s="66"/>
      <c r="AD111" s="66"/>
      <c r="AE111" s="66"/>
      <c r="AF111" s="66"/>
      <c r="AG111" s="66"/>
      <c r="AH111" s="66"/>
      <c r="AI111" s="66"/>
      <c r="AJ111" s="66"/>
      <c r="AK111" s="66"/>
      <c r="AL111" s="66"/>
      <c r="AM111" s="66"/>
      <c r="AN111" s="66"/>
      <c r="AO111" s="66"/>
      <c r="AP111" s="66"/>
      <c r="AQ111" s="66"/>
      <c r="AR111" s="66"/>
      <c r="AS111" s="66"/>
      <c r="AT111" s="66"/>
      <c r="AU111" s="66"/>
      <c r="AV111" s="2"/>
    </row>
    <row r="112" spans="1:48" ht="21.9" customHeight="1" x14ac:dyDescent="0.2">
      <c r="B112" s="46"/>
      <c r="C112" s="70"/>
      <c r="D112" s="71"/>
      <c r="E112" s="71"/>
      <c r="F112" s="71"/>
      <c r="G112" s="71"/>
      <c r="H112" s="71"/>
      <c r="I112" s="71"/>
      <c r="J112" s="71"/>
      <c r="K112" s="71"/>
      <c r="L112" s="71"/>
      <c r="M112" s="71"/>
      <c r="N112" s="71"/>
      <c r="O112" s="71"/>
      <c r="P112" s="71"/>
      <c r="Q112" s="71"/>
      <c r="R112" s="71"/>
      <c r="S112" s="71"/>
      <c r="T112" s="71"/>
      <c r="U112" s="71"/>
      <c r="V112" s="71"/>
      <c r="W112" s="72"/>
      <c r="X112" s="2"/>
      <c r="Y112" s="2"/>
      <c r="Z112" s="12"/>
      <c r="AA112" s="63"/>
      <c r="AB112" s="64"/>
      <c r="AC112" s="64"/>
      <c r="AD112" s="64"/>
      <c r="AE112" s="64"/>
      <c r="AF112" s="64"/>
      <c r="AG112" s="64"/>
      <c r="AH112" s="64"/>
      <c r="AI112" s="64"/>
      <c r="AJ112" s="64"/>
      <c r="AK112" s="64"/>
      <c r="AL112" s="64"/>
      <c r="AM112" s="64"/>
      <c r="AN112" s="64"/>
      <c r="AO112" s="64"/>
      <c r="AP112" s="64"/>
      <c r="AQ112" s="64"/>
      <c r="AR112" s="64"/>
      <c r="AS112" s="64"/>
      <c r="AT112" s="64"/>
      <c r="AU112" s="65"/>
      <c r="AV112" s="2"/>
    </row>
    <row r="113" spans="2:48" ht="5.0999999999999996" customHeight="1" x14ac:dyDescent="0.2">
      <c r="B113" s="46"/>
      <c r="C113" s="2"/>
      <c r="D113" s="2"/>
      <c r="E113" s="2"/>
      <c r="F113" s="2"/>
      <c r="G113" s="2"/>
      <c r="H113" s="2"/>
      <c r="I113" s="2"/>
      <c r="J113" s="2"/>
      <c r="K113" s="2"/>
      <c r="L113" s="2"/>
      <c r="M113" s="10"/>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row>
    <row r="114" spans="2:48" ht="5.0999999999999996" customHeight="1" x14ac:dyDescent="0.2">
      <c r="B114" s="47"/>
      <c r="C114" s="8"/>
      <c r="D114" s="8"/>
      <c r="E114" s="8"/>
      <c r="F114" s="8"/>
      <c r="G114" s="8"/>
      <c r="H114" s="8"/>
      <c r="I114" s="8"/>
      <c r="J114" s="8"/>
      <c r="K114" s="8"/>
      <c r="L114" s="8"/>
      <c r="M114" s="8"/>
      <c r="N114" s="8"/>
      <c r="O114" s="8"/>
      <c r="P114" s="8"/>
      <c r="Q114" s="8"/>
      <c r="R114" s="8"/>
      <c r="S114" s="8"/>
      <c r="T114" s="8"/>
      <c r="U114" s="8"/>
      <c r="V114" s="8"/>
      <c r="W114" s="8"/>
      <c r="X114" s="8"/>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row>
    <row r="115" spans="2:48" ht="15" customHeight="1" x14ac:dyDescent="0.2">
      <c r="C115" s="44" t="s">
        <v>23</v>
      </c>
      <c r="D115" s="44"/>
      <c r="E115" s="44"/>
      <c r="F115" s="44"/>
      <c r="G115" s="44"/>
      <c r="H115" s="44"/>
      <c r="I115" s="44"/>
      <c r="J115" s="44"/>
      <c r="K115" s="44"/>
      <c r="L115" s="44"/>
      <c r="M115" s="44"/>
      <c r="N115" s="44"/>
      <c r="O115" s="44"/>
      <c r="P115" s="44"/>
      <c r="Q115" s="44"/>
      <c r="R115" s="44"/>
      <c r="S115" s="44"/>
      <c r="T115" s="44"/>
      <c r="U115" s="44"/>
      <c r="V115" s="44"/>
      <c r="W115" s="44"/>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row>
    <row r="116" spans="2:48" ht="21.75" customHeight="1" x14ac:dyDescent="0.2">
      <c r="C116" s="63"/>
      <c r="D116" s="64"/>
      <c r="E116" s="64"/>
      <c r="F116" s="64"/>
      <c r="G116" s="64"/>
      <c r="H116" s="64"/>
      <c r="I116" s="64"/>
      <c r="J116" s="64"/>
      <c r="K116" s="64"/>
      <c r="L116" s="64"/>
      <c r="M116" s="64"/>
      <c r="N116" s="64"/>
      <c r="O116" s="64"/>
      <c r="P116" s="64"/>
      <c r="Q116" s="64"/>
      <c r="R116" s="64"/>
      <c r="S116" s="64"/>
      <c r="T116" s="64"/>
      <c r="U116" s="64"/>
      <c r="V116" s="64"/>
      <c r="W116" s="65"/>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row>
    <row r="117" spans="2:48" ht="15" customHeight="1" x14ac:dyDescent="0.2">
      <c r="B117" s="46"/>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row>
    <row r="118" spans="2:48" ht="15" customHeight="1" x14ac:dyDescent="0.3">
      <c r="B118" s="48">
        <v>5</v>
      </c>
      <c r="C118" s="9" t="s">
        <v>55</v>
      </c>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row>
    <row r="119" spans="2:48" ht="5.0999999999999996" customHeight="1" x14ac:dyDescent="0.2">
      <c r="B119" s="46"/>
      <c r="C119" s="2"/>
      <c r="D119" s="2"/>
      <c r="E119" s="2"/>
      <c r="F119" s="2"/>
      <c r="G119" s="2"/>
      <c r="H119" s="2"/>
      <c r="I119" s="2"/>
      <c r="J119" s="2"/>
      <c r="K119" s="2"/>
      <c r="L119" s="2"/>
      <c r="M119" s="2"/>
      <c r="N119" s="2"/>
      <c r="O119" s="2"/>
      <c r="P119" s="2"/>
      <c r="Q119" s="2"/>
      <c r="R119" s="2"/>
      <c r="S119" s="2"/>
      <c r="T119" s="2"/>
      <c r="U119" s="2"/>
      <c r="V119" s="2"/>
      <c r="W119" s="2"/>
      <c r="X119" s="2"/>
      <c r="Y119" s="10"/>
      <c r="Z119" s="2"/>
      <c r="AA119" s="2"/>
      <c r="AB119" s="2"/>
      <c r="AC119" s="2"/>
      <c r="AD119" s="2"/>
      <c r="AE119" s="2"/>
      <c r="AF119" s="2"/>
      <c r="AG119" s="2"/>
      <c r="AH119" s="2"/>
      <c r="AI119" s="2"/>
      <c r="AJ119" s="2"/>
      <c r="AK119" s="2"/>
      <c r="AL119" s="2"/>
      <c r="AM119" s="2"/>
      <c r="AN119" s="2"/>
      <c r="AO119" s="2"/>
      <c r="AP119" s="2"/>
      <c r="AQ119" s="2"/>
      <c r="AR119" s="2"/>
      <c r="AS119" s="2"/>
      <c r="AT119" s="2"/>
      <c r="AU119" s="2"/>
      <c r="AV119" s="2"/>
    </row>
    <row r="120" spans="2:48" ht="5.0999999999999996" customHeight="1" x14ac:dyDescent="0.2">
      <c r="B120" s="47"/>
      <c r="C120" s="8"/>
      <c r="D120" s="8"/>
      <c r="E120" s="8"/>
      <c r="F120" s="8"/>
      <c r="G120" s="8"/>
      <c r="H120" s="8"/>
      <c r="I120" s="8"/>
      <c r="J120" s="8"/>
      <c r="K120" s="8"/>
      <c r="L120" s="8"/>
      <c r="M120" s="8"/>
      <c r="N120" s="8"/>
      <c r="O120" s="8"/>
      <c r="P120" s="8"/>
      <c r="Q120" s="8"/>
      <c r="R120" s="8"/>
      <c r="S120" s="8"/>
      <c r="T120" s="8"/>
      <c r="U120" s="8"/>
      <c r="V120" s="8"/>
      <c r="W120" s="8"/>
      <c r="X120" s="8"/>
      <c r="Y120" s="26"/>
      <c r="Z120" s="11"/>
      <c r="AA120" s="8"/>
      <c r="AB120" s="8"/>
      <c r="AC120" s="8"/>
      <c r="AD120" s="8"/>
      <c r="AE120" s="8"/>
      <c r="AF120" s="8"/>
      <c r="AG120" s="8"/>
      <c r="AH120" s="8"/>
      <c r="AI120" s="8"/>
      <c r="AJ120" s="8"/>
      <c r="AK120" s="8"/>
      <c r="AL120" s="8"/>
      <c r="AM120" s="8"/>
      <c r="AN120" s="8"/>
      <c r="AO120" s="8"/>
      <c r="AP120" s="8"/>
      <c r="AQ120" s="8"/>
      <c r="AR120" s="8"/>
      <c r="AS120" s="8"/>
      <c r="AT120" s="8"/>
      <c r="AU120" s="8"/>
      <c r="AV120" s="8"/>
    </row>
    <row r="121" spans="2:48" ht="15" customHeight="1" x14ac:dyDescent="0.2">
      <c r="B121" s="46"/>
      <c r="C121" s="66" t="s">
        <v>56</v>
      </c>
      <c r="D121" s="66"/>
      <c r="E121" s="66"/>
      <c r="F121" s="66"/>
      <c r="G121" s="66"/>
      <c r="H121" s="66"/>
      <c r="I121" s="66"/>
      <c r="J121" s="66"/>
      <c r="K121" s="66"/>
      <c r="L121" s="66"/>
      <c r="M121" s="66"/>
      <c r="N121" s="66"/>
      <c r="O121" s="66"/>
      <c r="P121" s="66"/>
      <c r="Q121" s="66"/>
      <c r="R121" s="66"/>
      <c r="S121" s="66"/>
      <c r="T121" s="66"/>
      <c r="U121" s="66"/>
      <c r="V121" s="66"/>
      <c r="W121" s="66"/>
      <c r="X121" s="2"/>
      <c r="Y121" s="27"/>
      <c r="Z121" s="12"/>
      <c r="AA121" s="66" t="s">
        <v>57</v>
      </c>
      <c r="AB121" s="66"/>
      <c r="AC121" s="66"/>
      <c r="AD121" s="66"/>
      <c r="AE121" s="66"/>
      <c r="AF121" s="66"/>
      <c r="AG121" s="66"/>
      <c r="AH121" s="66"/>
      <c r="AI121" s="66"/>
      <c r="AJ121" s="66"/>
      <c r="AK121" s="66"/>
      <c r="AL121" s="66"/>
      <c r="AM121" s="66"/>
      <c r="AN121" s="66"/>
      <c r="AO121" s="66"/>
      <c r="AP121" s="66"/>
      <c r="AQ121" s="66"/>
      <c r="AR121" s="66"/>
      <c r="AS121" s="66"/>
      <c r="AT121" s="66"/>
      <c r="AU121" s="66"/>
      <c r="AV121" s="2"/>
    </row>
    <row r="122" spans="2:48" ht="21.9" customHeight="1" x14ac:dyDescent="0.2">
      <c r="B122" s="46"/>
      <c r="C122" s="76"/>
      <c r="D122" s="77"/>
      <c r="E122" s="77"/>
      <c r="F122" s="77"/>
      <c r="G122" s="77"/>
      <c r="H122" s="77"/>
      <c r="I122" s="77"/>
      <c r="J122" s="77"/>
      <c r="K122" s="77"/>
      <c r="L122" s="77"/>
      <c r="M122" s="77"/>
      <c r="N122" s="77"/>
      <c r="O122" s="77"/>
      <c r="P122" s="77"/>
      <c r="Q122" s="77"/>
      <c r="R122" s="77"/>
      <c r="S122" s="77"/>
      <c r="T122" s="77"/>
      <c r="U122" s="77"/>
      <c r="V122" s="77"/>
      <c r="W122" s="78"/>
      <c r="X122" s="2"/>
      <c r="Y122" s="27"/>
      <c r="Z122" s="12"/>
      <c r="AA122" s="85"/>
      <c r="AB122" s="85"/>
      <c r="AC122" s="85"/>
      <c r="AD122" s="85"/>
      <c r="AE122" s="85"/>
      <c r="AF122" s="85"/>
      <c r="AG122" s="85"/>
      <c r="AH122" s="85"/>
      <c r="AI122" s="85"/>
      <c r="AJ122" s="85"/>
      <c r="AK122" s="85"/>
      <c r="AL122" s="85"/>
      <c r="AM122" s="85"/>
      <c r="AN122" s="85"/>
      <c r="AO122" s="85"/>
      <c r="AP122" s="85"/>
      <c r="AQ122" s="85"/>
      <c r="AR122" s="85"/>
      <c r="AS122" s="85"/>
      <c r="AT122" s="85"/>
      <c r="AU122" s="85"/>
      <c r="AV122" s="2"/>
    </row>
    <row r="123" spans="2:48" ht="5.0999999999999996" customHeight="1" x14ac:dyDescent="0.2">
      <c r="B123" s="46"/>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row>
    <row r="124" spans="2:48" ht="5.0999999999999996" customHeight="1" x14ac:dyDescent="0.2">
      <c r="B124" s="47"/>
      <c r="C124" s="8"/>
      <c r="D124" s="8"/>
      <c r="E124" s="8"/>
      <c r="F124" s="8"/>
      <c r="G124" s="8"/>
      <c r="H124" s="8"/>
      <c r="I124" s="8"/>
      <c r="J124" s="8"/>
      <c r="K124" s="8"/>
      <c r="L124" s="8"/>
      <c r="M124" s="8"/>
      <c r="N124" s="8"/>
      <c r="O124" s="8"/>
      <c r="P124" s="8"/>
      <c r="Q124" s="8"/>
      <c r="R124" s="8"/>
      <c r="S124" s="8"/>
      <c r="T124" s="8"/>
      <c r="U124" s="8"/>
      <c r="V124" s="8"/>
      <c r="W124" s="8"/>
      <c r="X124" s="8"/>
      <c r="Y124" s="2"/>
      <c r="Z124" s="11"/>
      <c r="AA124" s="8"/>
      <c r="AB124" s="8"/>
      <c r="AC124" s="8"/>
      <c r="AD124" s="8"/>
      <c r="AE124" s="8"/>
      <c r="AF124" s="8"/>
      <c r="AG124" s="8"/>
      <c r="AH124" s="8"/>
      <c r="AI124" s="8"/>
      <c r="AJ124" s="8"/>
      <c r="AK124" s="8"/>
      <c r="AL124" s="8"/>
      <c r="AM124" s="8"/>
      <c r="AN124" s="8"/>
      <c r="AO124" s="8"/>
      <c r="AP124" s="8"/>
      <c r="AQ124" s="8"/>
      <c r="AR124" s="8"/>
      <c r="AS124" s="8"/>
      <c r="AT124" s="8"/>
      <c r="AU124" s="8"/>
      <c r="AV124" s="8"/>
    </row>
    <row r="125" spans="2:48" ht="15" customHeight="1" x14ac:dyDescent="0.2">
      <c r="B125" s="46"/>
      <c r="C125" s="66" t="s">
        <v>58</v>
      </c>
      <c r="D125" s="66"/>
      <c r="E125" s="66"/>
      <c r="F125" s="66"/>
      <c r="G125" s="66"/>
      <c r="H125" s="66"/>
      <c r="I125" s="66"/>
      <c r="J125" s="66"/>
      <c r="K125" s="66"/>
      <c r="L125" s="66"/>
      <c r="M125" s="66"/>
      <c r="N125" s="66"/>
      <c r="O125" s="66"/>
      <c r="P125" s="66"/>
      <c r="Q125" s="66"/>
      <c r="R125" s="66"/>
      <c r="S125" s="66"/>
      <c r="T125" s="66"/>
      <c r="U125" s="66"/>
      <c r="V125" s="66"/>
      <c r="W125" s="66"/>
      <c r="X125" s="2"/>
      <c r="Y125" s="2"/>
      <c r="Z125" s="12"/>
      <c r="AA125" s="66" t="s">
        <v>59</v>
      </c>
      <c r="AB125" s="66"/>
      <c r="AC125" s="66"/>
      <c r="AD125" s="66"/>
      <c r="AE125" s="66"/>
      <c r="AF125" s="66"/>
      <c r="AG125" s="66"/>
      <c r="AH125" s="66"/>
      <c r="AI125" s="66"/>
      <c r="AJ125" s="66"/>
      <c r="AK125" s="66"/>
      <c r="AL125" s="66"/>
      <c r="AM125" s="66"/>
      <c r="AN125" s="66"/>
      <c r="AO125" s="66"/>
      <c r="AP125" s="66"/>
      <c r="AQ125" s="66"/>
      <c r="AR125" s="66"/>
      <c r="AS125" s="66"/>
      <c r="AT125" s="66"/>
      <c r="AU125" s="66"/>
      <c r="AV125" s="2"/>
    </row>
    <row r="126" spans="2:48" ht="21.9" customHeight="1" x14ac:dyDescent="0.2">
      <c r="B126" s="46"/>
      <c r="C126" s="70"/>
      <c r="D126" s="71"/>
      <c r="E126" s="71"/>
      <c r="F126" s="71"/>
      <c r="G126" s="71"/>
      <c r="H126" s="71"/>
      <c r="I126" s="71"/>
      <c r="J126" s="71"/>
      <c r="K126" s="71"/>
      <c r="L126" s="71"/>
      <c r="M126" s="71"/>
      <c r="N126" s="71"/>
      <c r="O126" s="71"/>
      <c r="P126" s="71"/>
      <c r="Q126" s="71"/>
      <c r="R126" s="71"/>
      <c r="S126" s="71"/>
      <c r="T126" s="71"/>
      <c r="U126" s="71"/>
      <c r="V126" s="71"/>
      <c r="W126" s="72"/>
      <c r="X126" s="2"/>
      <c r="Y126" s="2"/>
      <c r="Z126" s="12"/>
      <c r="AA126" s="70"/>
      <c r="AB126" s="71"/>
      <c r="AC126" s="71"/>
      <c r="AD126" s="71"/>
      <c r="AE126" s="71"/>
      <c r="AF126" s="71"/>
      <c r="AG126" s="71"/>
      <c r="AH126" s="71"/>
      <c r="AI126" s="71"/>
      <c r="AJ126" s="71"/>
      <c r="AK126" s="71"/>
      <c r="AL126" s="71"/>
      <c r="AM126" s="71"/>
      <c r="AN126" s="71"/>
      <c r="AO126" s="71"/>
      <c r="AP126" s="71"/>
      <c r="AQ126" s="71"/>
      <c r="AR126" s="71"/>
      <c r="AS126" s="71"/>
      <c r="AT126" s="71"/>
      <c r="AU126" s="72"/>
      <c r="AV126" s="2"/>
    </row>
    <row r="127" spans="2:48" ht="15" customHeight="1" x14ac:dyDescent="0.2">
      <c r="B127" s="46"/>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row>
    <row r="128" spans="2:48" ht="15" customHeight="1" x14ac:dyDescent="0.3">
      <c r="B128" s="48">
        <v>6</v>
      </c>
      <c r="C128" s="9" t="s">
        <v>188</v>
      </c>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row>
    <row r="129" spans="2:48" ht="5.0999999999999996" customHeight="1" x14ac:dyDescent="0.2">
      <c r="B129" s="46"/>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row>
    <row r="130" spans="2:48" ht="5.0999999999999996" customHeight="1" x14ac:dyDescent="0.2">
      <c r="B130" s="50"/>
      <c r="C130" s="8"/>
      <c r="D130" s="8"/>
      <c r="E130" s="8"/>
      <c r="F130" s="8"/>
      <c r="G130" s="8"/>
      <c r="H130" s="8"/>
      <c r="I130" s="8"/>
      <c r="J130" s="8"/>
      <c r="K130" s="8"/>
      <c r="L130" s="8"/>
      <c r="M130" s="8"/>
      <c r="N130" s="8"/>
      <c r="O130" s="8"/>
      <c r="P130" s="8"/>
      <c r="Q130" s="8"/>
      <c r="R130" s="8"/>
      <c r="S130" s="8"/>
      <c r="T130" s="8"/>
      <c r="U130" s="8"/>
      <c r="V130" s="8"/>
      <c r="W130" s="8"/>
      <c r="X130" s="16"/>
      <c r="Y130" s="16"/>
      <c r="Z130" s="16"/>
      <c r="AA130" s="8"/>
      <c r="AB130" s="8"/>
      <c r="AC130" s="8"/>
      <c r="AD130" s="8"/>
      <c r="AE130" s="8"/>
      <c r="AF130" s="8"/>
      <c r="AG130" s="8"/>
      <c r="AH130" s="8"/>
      <c r="AI130" s="8"/>
      <c r="AJ130" s="8"/>
      <c r="AK130" s="8"/>
      <c r="AL130" s="8"/>
      <c r="AM130" s="8"/>
      <c r="AN130" s="8"/>
      <c r="AO130" s="8"/>
      <c r="AP130" s="8"/>
      <c r="AQ130" s="8"/>
      <c r="AR130" s="8"/>
      <c r="AS130" s="8"/>
      <c r="AT130" s="8"/>
      <c r="AU130" s="8"/>
      <c r="AV130" s="8"/>
    </row>
    <row r="131" spans="2:48" ht="15" customHeight="1" x14ac:dyDescent="0.2">
      <c r="B131" s="46"/>
      <c r="C131" s="66" t="s">
        <v>189</v>
      </c>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2"/>
    </row>
    <row r="132" spans="2:48" ht="21.9" customHeight="1" x14ac:dyDescent="0.2">
      <c r="B132" s="46"/>
      <c r="C132" s="63"/>
      <c r="D132" s="64"/>
      <c r="E132" s="64"/>
      <c r="F132" s="64"/>
      <c r="G132" s="64"/>
      <c r="H132" s="64"/>
      <c r="I132" s="64"/>
      <c r="J132" s="64"/>
      <c r="K132" s="64"/>
      <c r="L132" s="64"/>
      <c r="M132" s="64"/>
      <c r="N132" s="64"/>
      <c r="O132" s="64"/>
      <c r="P132" s="64"/>
      <c r="Q132" s="64"/>
      <c r="R132" s="64"/>
      <c r="S132" s="64"/>
      <c r="T132" s="64"/>
      <c r="U132" s="64"/>
      <c r="V132" s="64"/>
      <c r="W132" s="65"/>
      <c r="X132" s="2"/>
      <c r="Y132" s="2"/>
      <c r="Z132" s="2"/>
      <c r="AA132" s="85"/>
      <c r="AB132" s="85"/>
      <c r="AC132" s="85"/>
      <c r="AD132" s="85"/>
      <c r="AE132" s="85"/>
      <c r="AF132" s="85"/>
      <c r="AG132" s="85"/>
      <c r="AH132" s="85"/>
      <c r="AI132" s="85"/>
      <c r="AJ132" s="85"/>
      <c r="AK132" s="85"/>
      <c r="AL132" s="85"/>
      <c r="AM132" s="85"/>
      <c r="AN132" s="85"/>
      <c r="AO132" s="85"/>
      <c r="AP132" s="85"/>
      <c r="AQ132" s="85"/>
      <c r="AR132" s="85"/>
      <c r="AS132" s="85"/>
      <c r="AT132" s="85"/>
      <c r="AU132" s="85"/>
      <c r="AV132" s="2"/>
    </row>
    <row r="133" spans="2:48" ht="15" customHeight="1" x14ac:dyDescent="0.2">
      <c r="B133" s="46"/>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row>
    <row r="134" spans="2:48" ht="15" customHeight="1" x14ac:dyDescent="0.3">
      <c r="B134" s="48">
        <v>7</v>
      </c>
      <c r="C134" s="9" t="s">
        <v>60</v>
      </c>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row>
    <row r="135" spans="2:48" ht="5.0999999999999996" customHeight="1" x14ac:dyDescent="0.2">
      <c r="B135" s="46"/>
      <c r="C135" s="2"/>
      <c r="D135" s="2"/>
      <c r="E135" s="2"/>
      <c r="F135" s="2"/>
      <c r="G135" s="2"/>
      <c r="H135" s="2"/>
      <c r="I135" s="2"/>
      <c r="J135" s="2"/>
      <c r="K135" s="2"/>
      <c r="L135" s="2"/>
      <c r="M135" s="2"/>
      <c r="N135" s="2"/>
      <c r="O135" s="2"/>
      <c r="P135" s="2"/>
      <c r="Q135" s="2"/>
      <c r="R135" s="2"/>
      <c r="S135" s="2"/>
      <c r="T135" s="2"/>
      <c r="U135" s="2"/>
      <c r="V135" s="2"/>
      <c r="W135" s="2"/>
      <c r="X135" s="2"/>
      <c r="Y135" s="10"/>
      <c r="Z135" s="2"/>
      <c r="AA135" s="2"/>
      <c r="AB135" s="2"/>
      <c r="AC135" s="2"/>
      <c r="AD135" s="2"/>
      <c r="AE135" s="2"/>
      <c r="AF135" s="2"/>
      <c r="AG135" s="2"/>
      <c r="AH135" s="2"/>
      <c r="AI135" s="2"/>
      <c r="AJ135" s="2"/>
      <c r="AK135" s="10"/>
      <c r="AL135" s="2"/>
      <c r="AM135" s="2"/>
      <c r="AN135" s="2"/>
      <c r="AO135" s="2"/>
      <c r="AP135" s="2"/>
      <c r="AQ135" s="2"/>
      <c r="AR135" s="2"/>
      <c r="AS135" s="2"/>
      <c r="AT135" s="2"/>
      <c r="AU135" s="2"/>
      <c r="AV135" s="2"/>
    </row>
    <row r="136" spans="2:48" ht="5.0999999999999996" customHeight="1" x14ac:dyDescent="0.2">
      <c r="B136" s="47"/>
      <c r="C136" s="8"/>
      <c r="D136" s="8"/>
      <c r="E136" s="8"/>
      <c r="F136" s="8"/>
      <c r="G136" s="8"/>
      <c r="H136" s="8"/>
      <c r="I136" s="8"/>
      <c r="J136" s="8"/>
      <c r="K136" s="8"/>
      <c r="L136" s="8"/>
      <c r="M136" s="8"/>
      <c r="N136" s="8"/>
      <c r="O136" s="8"/>
      <c r="P136" s="8"/>
      <c r="Q136" s="8"/>
      <c r="R136" s="8"/>
      <c r="S136" s="8"/>
      <c r="T136" s="8"/>
      <c r="U136" s="8"/>
      <c r="V136" s="8"/>
      <c r="W136" s="8"/>
      <c r="X136" s="8"/>
      <c r="Y136" s="2"/>
      <c r="Z136" s="11"/>
      <c r="AA136" s="8"/>
      <c r="AB136" s="8"/>
      <c r="AC136" s="8"/>
      <c r="AD136" s="8"/>
      <c r="AE136" s="8"/>
      <c r="AF136" s="8"/>
      <c r="AG136" s="8"/>
      <c r="AH136" s="8"/>
      <c r="AI136" s="8"/>
      <c r="AJ136" s="8"/>
      <c r="AK136" s="2"/>
      <c r="AL136" s="11"/>
      <c r="AM136" s="8"/>
      <c r="AN136" s="8"/>
      <c r="AO136" s="8"/>
      <c r="AP136" s="8"/>
      <c r="AQ136" s="8"/>
      <c r="AR136" s="8"/>
      <c r="AS136" s="8"/>
      <c r="AT136" s="8"/>
      <c r="AU136" s="8"/>
      <c r="AV136" s="8"/>
    </row>
    <row r="137" spans="2:48" ht="15" customHeight="1" x14ac:dyDescent="0.2">
      <c r="B137" s="46"/>
      <c r="C137" s="66" t="s">
        <v>61</v>
      </c>
      <c r="D137" s="66"/>
      <c r="E137" s="66"/>
      <c r="F137" s="66"/>
      <c r="G137" s="66"/>
      <c r="H137" s="66"/>
      <c r="I137" s="66"/>
      <c r="J137" s="66"/>
      <c r="K137" s="66"/>
      <c r="L137" s="66"/>
      <c r="M137" s="66"/>
      <c r="N137" s="66"/>
      <c r="O137" s="66"/>
      <c r="P137" s="66"/>
      <c r="Q137" s="66"/>
      <c r="R137" s="66"/>
      <c r="S137" s="66"/>
      <c r="T137" s="66"/>
      <c r="U137" s="66"/>
      <c r="V137" s="66"/>
      <c r="W137" s="66"/>
      <c r="X137" s="2"/>
      <c r="Y137" s="2"/>
      <c r="Z137" s="12"/>
      <c r="AA137" s="66" t="s">
        <v>62</v>
      </c>
      <c r="AB137" s="66"/>
      <c r="AC137" s="66"/>
      <c r="AD137" s="66"/>
      <c r="AE137" s="66"/>
      <c r="AF137" s="66"/>
      <c r="AG137" s="66"/>
      <c r="AH137" s="66"/>
      <c r="AI137" s="66"/>
      <c r="AJ137" s="2"/>
      <c r="AK137" s="2"/>
      <c r="AL137" s="12"/>
      <c r="AM137" s="66" t="s">
        <v>63</v>
      </c>
      <c r="AN137" s="66"/>
      <c r="AO137" s="66"/>
      <c r="AP137" s="66"/>
      <c r="AQ137" s="66"/>
      <c r="AR137" s="66"/>
      <c r="AS137" s="66"/>
      <c r="AT137" s="66"/>
      <c r="AU137" s="66"/>
      <c r="AV137" s="2"/>
    </row>
    <row r="138" spans="2:48" ht="21.9" customHeight="1" x14ac:dyDescent="0.2">
      <c r="B138" s="46"/>
      <c r="C138" s="63"/>
      <c r="D138" s="64"/>
      <c r="E138" s="64"/>
      <c r="F138" s="64"/>
      <c r="G138" s="64"/>
      <c r="H138" s="64"/>
      <c r="I138" s="64"/>
      <c r="J138" s="64"/>
      <c r="K138" s="64"/>
      <c r="L138" s="64"/>
      <c r="M138" s="64"/>
      <c r="N138" s="64"/>
      <c r="O138" s="64"/>
      <c r="P138" s="64"/>
      <c r="Q138" s="64"/>
      <c r="R138" s="64"/>
      <c r="S138" s="64"/>
      <c r="T138" s="64"/>
      <c r="U138" s="64"/>
      <c r="V138" s="64"/>
      <c r="W138" s="65"/>
      <c r="X138" s="2"/>
      <c r="Y138" s="2"/>
      <c r="Z138" s="12"/>
      <c r="AA138" s="63"/>
      <c r="AB138" s="64"/>
      <c r="AC138" s="64"/>
      <c r="AD138" s="64"/>
      <c r="AE138" s="64"/>
      <c r="AF138" s="64"/>
      <c r="AG138" s="64"/>
      <c r="AH138" s="64"/>
      <c r="AI138" s="64"/>
      <c r="AJ138" s="2"/>
      <c r="AK138" s="2"/>
      <c r="AL138" s="12"/>
      <c r="AM138" s="63"/>
      <c r="AN138" s="64"/>
      <c r="AO138" s="64"/>
      <c r="AP138" s="64"/>
      <c r="AQ138" s="64"/>
      <c r="AR138" s="64"/>
      <c r="AS138" s="64"/>
      <c r="AT138" s="64"/>
      <c r="AU138" s="65"/>
      <c r="AV138" s="2"/>
    </row>
    <row r="139" spans="2:48" ht="5.0999999999999996" customHeight="1" x14ac:dyDescent="0.2">
      <c r="B139" s="46"/>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row>
    <row r="140" spans="2:48" ht="5.0999999999999996" customHeight="1" x14ac:dyDescent="0.2">
      <c r="B140" s="47"/>
      <c r="C140" s="8"/>
      <c r="D140" s="8"/>
      <c r="E140" s="8"/>
      <c r="F140" s="8"/>
      <c r="G140" s="8"/>
      <c r="H140" s="8"/>
      <c r="I140" s="8"/>
      <c r="J140" s="8"/>
      <c r="K140" s="8"/>
      <c r="L140" s="8"/>
      <c r="M140" s="8"/>
      <c r="N140" s="8"/>
      <c r="O140" s="8"/>
      <c r="P140" s="8"/>
      <c r="Q140" s="8"/>
      <c r="R140" s="8"/>
      <c r="S140" s="8"/>
      <c r="T140" s="8"/>
      <c r="U140" s="8"/>
      <c r="V140" s="8"/>
      <c r="W140" s="8"/>
      <c r="X140" s="8"/>
      <c r="Y140" s="2"/>
      <c r="Z140" s="11"/>
      <c r="AA140" s="8"/>
      <c r="AB140" s="8"/>
      <c r="AC140" s="8"/>
      <c r="AD140" s="8"/>
      <c r="AE140" s="8"/>
      <c r="AF140" s="8"/>
      <c r="AG140" s="8"/>
      <c r="AH140" s="8"/>
      <c r="AI140" s="8"/>
      <c r="AJ140" s="8"/>
      <c r="AK140" s="8"/>
      <c r="AL140" s="8"/>
      <c r="AM140" s="8"/>
      <c r="AN140" s="8"/>
      <c r="AO140" s="8"/>
      <c r="AP140" s="8"/>
      <c r="AQ140" s="8"/>
      <c r="AR140" s="8"/>
      <c r="AS140" s="8"/>
      <c r="AT140" s="8"/>
      <c r="AU140" s="8"/>
      <c r="AV140" s="8"/>
    </row>
    <row r="141" spans="2:48" ht="15" customHeight="1" x14ac:dyDescent="0.2">
      <c r="B141" s="46"/>
      <c r="C141" s="66" t="s">
        <v>64</v>
      </c>
      <c r="D141" s="66"/>
      <c r="E141" s="66"/>
      <c r="F141" s="66"/>
      <c r="G141" s="66"/>
      <c r="H141" s="66"/>
      <c r="I141" s="66"/>
      <c r="J141" s="66"/>
      <c r="K141" s="66"/>
      <c r="L141" s="66"/>
      <c r="M141" s="66"/>
      <c r="N141" s="66"/>
      <c r="O141" s="66"/>
      <c r="P141" s="66"/>
      <c r="Q141" s="66"/>
      <c r="R141" s="66"/>
      <c r="S141" s="66"/>
      <c r="T141" s="66"/>
      <c r="U141" s="66"/>
      <c r="V141" s="66"/>
      <c r="W141" s="66"/>
      <c r="X141" s="2"/>
      <c r="Y141" s="2"/>
      <c r="Z141" s="12"/>
      <c r="AA141" s="66" t="s">
        <v>65</v>
      </c>
      <c r="AB141" s="66"/>
      <c r="AC141" s="66"/>
      <c r="AD141" s="66"/>
      <c r="AE141" s="66"/>
      <c r="AF141" s="66"/>
      <c r="AG141" s="66"/>
      <c r="AH141" s="66"/>
      <c r="AI141" s="66"/>
      <c r="AJ141" s="66"/>
      <c r="AK141" s="66"/>
      <c r="AL141" s="66"/>
      <c r="AM141" s="66"/>
      <c r="AN141" s="66"/>
      <c r="AO141" s="66"/>
      <c r="AP141" s="66"/>
      <c r="AQ141" s="66"/>
      <c r="AR141" s="66"/>
      <c r="AS141" s="66"/>
      <c r="AT141" s="66"/>
      <c r="AU141" s="66"/>
      <c r="AV141" s="2"/>
    </row>
    <row r="142" spans="2:48" ht="21.9" customHeight="1" x14ac:dyDescent="0.2">
      <c r="B142" s="46"/>
      <c r="C142" s="63"/>
      <c r="D142" s="64"/>
      <c r="E142" s="64"/>
      <c r="F142" s="64"/>
      <c r="G142" s="64"/>
      <c r="H142" s="64"/>
      <c r="I142" s="64"/>
      <c r="J142" s="64"/>
      <c r="K142" s="64"/>
      <c r="L142" s="64"/>
      <c r="M142" s="64"/>
      <c r="N142" s="64"/>
      <c r="O142" s="64"/>
      <c r="P142" s="64"/>
      <c r="Q142" s="64"/>
      <c r="R142" s="64"/>
      <c r="S142" s="64"/>
      <c r="T142" s="64"/>
      <c r="U142" s="64"/>
      <c r="V142" s="64"/>
      <c r="W142" s="65"/>
      <c r="X142" s="2"/>
      <c r="Y142" s="2"/>
      <c r="Z142" s="12"/>
      <c r="AA142" s="63"/>
      <c r="AB142" s="64"/>
      <c r="AC142" s="64"/>
      <c r="AD142" s="64"/>
      <c r="AE142" s="64"/>
      <c r="AF142" s="64"/>
      <c r="AG142" s="64"/>
      <c r="AH142" s="64"/>
      <c r="AI142" s="64"/>
      <c r="AJ142" s="64"/>
      <c r="AK142" s="64"/>
      <c r="AL142" s="64"/>
      <c r="AM142" s="64"/>
      <c r="AN142" s="64"/>
      <c r="AO142" s="64"/>
      <c r="AP142" s="64"/>
      <c r="AQ142" s="64"/>
      <c r="AR142" s="64"/>
      <c r="AS142" s="64"/>
      <c r="AT142" s="64"/>
      <c r="AU142" s="65"/>
      <c r="AV142" s="2"/>
    </row>
    <row r="143" spans="2:48" ht="15" customHeight="1" x14ac:dyDescent="0.2">
      <c r="B143" s="46"/>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row>
    <row r="144" spans="2:48" ht="15" customHeight="1" x14ac:dyDescent="0.3">
      <c r="B144" s="48">
        <v>8</v>
      </c>
      <c r="C144" s="9" t="s">
        <v>66</v>
      </c>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row>
    <row r="145" spans="2:48" ht="5.0999999999999996" customHeight="1" x14ac:dyDescent="0.2">
      <c r="B145" s="46"/>
      <c r="C145" s="2"/>
      <c r="D145" s="2"/>
      <c r="E145" s="2"/>
      <c r="F145" s="2"/>
      <c r="G145" s="2"/>
      <c r="H145" s="2"/>
      <c r="I145" s="2"/>
      <c r="J145" s="2"/>
      <c r="K145" s="2"/>
      <c r="L145" s="2"/>
      <c r="M145" s="2"/>
      <c r="N145" s="2"/>
      <c r="O145" s="2"/>
      <c r="P145" s="2"/>
      <c r="Q145" s="2"/>
      <c r="R145" s="2"/>
      <c r="S145" s="2"/>
      <c r="T145" s="2"/>
      <c r="U145" s="2"/>
      <c r="V145" s="2"/>
      <c r="W145" s="2"/>
      <c r="X145" s="2"/>
      <c r="Y145" s="10"/>
      <c r="Z145" s="2"/>
      <c r="AA145" s="2"/>
      <c r="AB145" s="2"/>
      <c r="AC145" s="2"/>
      <c r="AD145" s="2"/>
      <c r="AE145" s="2"/>
      <c r="AF145" s="2"/>
      <c r="AG145" s="2"/>
      <c r="AH145" s="2"/>
      <c r="AI145" s="2"/>
      <c r="AJ145" s="2"/>
      <c r="AK145" s="2"/>
      <c r="AL145" s="2"/>
      <c r="AM145" s="2"/>
      <c r="AN145" s="2"/>
      <c r="AO145" s="2"/>
      <c r="AP145" s="2"/>
      <c r="AQ145" s="2"/>
      <c r="AR145" s="2"/>
      <c r="AS145" s="2"/>
      <c r="AT145" s="2"/>
      <c r="AU145" s="2"/>
      <c r="AV145" s="2"/>
    </row>
    <row r="146" spans="2:48" ht="5.0999999999999996" customHeight="1" x14ac:dyDescent="0.2">
      <c r="B146" s="47"/>
      <c r="C146" s="8"/>
      <c r="D146" s="8"/>
      <c r="E146" s="8"/>
      <c r="F146" s="8"/>
      <c r="G146" s="8"/>
      <c r="H146" s="8"/>
      <c r="I146" s="8"/>
      <c r="J146" s="8"/>
      <c r="K146" s="8"/>
      <c r="L146" s="8"/>
      <c r="M146" s="8"/>
      <c r="N146" s="8"/>
      <c r="O146" s="8"/>
      <c r="P146" s="8"/>
      <c r="Q146" s="8"/>
      <c r="R146" s="8"/>
      <c r="S146" s="8"/>
      <c r="T146" s="8"/>
      <c r="U146" s="8"/>
      <c r="V146" s="8"/>
      <c r="W146" s="8"/>
      <c r="X146" s="8"/>
      <c r="Y146" s="2"/>
      <c r="Z146" s="11"/>
      <c r="AA146" s="8"/>
      <c r="AB146" s="8"/>
      <c r="AC146" s="8"/>
      <c r="AD146" s="8"/>
      <c r="AE146" s="8"/>
      <c r="AF146" s="8"/>
      <c r="AG146" s="8"/>
      <c r="AH146" s="8"/>
      <c r="AI146" s="8"/>
      <c r="AJ146" s="8"/>
      <c r="AK146" s="8"/>
      <c r="AL146" s="8"/>
      <c r="AM146" s="8"/>
      <c r="AN146" s="8"/>
      <c r="AO146" s="8"/>
      <c r="AP146" s="8"/>
      <c r="AQ146" s="8"/>
      <c r="AR146" s="8"/>
      <c r="AS146" s="8"/>
      <c r="AT146" s="8"/>
      <c r="AU146" s="8"/>
      <c r="AV146" s="8"/>
    </row>
    <row r="147" spans="2:48" ht="15" customHeight="1" x14ac:dyDescent="0.2">
      <c r="B147" s="46"/>
      <c r="C147" s="66" t="s">
        <v>67</v>
      </c>
      <c r="D147" s="66"/>
      <c r="E147" s="66"/>
      <c r="F147" s="66"/>
      <c r="G147" s="66"/>
      <c r="H147" s="66"/>
      <c r="I147" s="66"/>
      <c r="J147" s="66"/>
      <c r="K147" s="66"/>
      <c r="L147" s="66"/>
      <c r="M147" s="66"/>
      <c r="N147" s="66"/>
      <c r="O147" s="66"/>
      <c r="P147" s="66"/>
      <c r="Q147" s="66"/>
      <c r="R147" s="66"/>
      <c r="S147" s="66"/>
      <c r="T147" s="66"/>
      <c r="U147" s="66"/>
      <c r="V147" s="66"/>
      <c r="W147" s="66"/>
      <c r="X147" s="2"/>
      <c r="Y147" s="2"/>
      <c r="Z147" s="12"/>
      <c r="AA147" s="66" t="s">
        <v>68</v>
      </c>
      <c r="AB147" s="66"/>
      <c r="AC147" s="66"/>
      <c r="AD147" s="66"/>
      <c r="AE147" s="66"/>
      <c r="AF147" s="66"/>
      <c r="AG147" s="66"/>
      <c r="AH147" s="66"/>
      <c r="AI147" s="66"/>
      <c r="AJ147" s="66"/>
      <c r="AK147" s="66"/>
      <c r="AL147" s="66"/>
      <c r="AM147" s="66"/>
      <c r="AN147" s="66"/>
      <c r="AO147" s="66"/>
      <c r="AP147" s="66"/>
      <c r="AQ147" s="66"/>
      <c r="AR147" s="66"/>
      <c r="AS147" s="66"/>
      <c r="AT147" s="66"/>
      <c r="AU147" s="66"/>
      <c r="AV147" s="2"/>
    </row>
    <row r="148" spans="2:48" ht="21.9" customHeight="1" x14ac:dyDescent="0.2">
      <c r="B148" s="46"/>
      <c r="C148" s="63"/>
      <c r="D148" s="64"/>
      <c r="E148" s="64"/>
      <c r="F148" s="64"/>
      <c r="G148" s="64"/>
      <c r="H148" s="64"/>
      <c r="I148" s="64"/>
      <c r="J148" s="64"/>
      <c r="K148" s="64"/>
      <c r="L148" s="64"/>
      <c r="M148" s="64"/>
      <c r="N148" s="64"/>
      <c r="O148" s="64"/>
      <c r="P148" s="64"/>
      <c r="Q148" s="64"/>
      <c r="R148" s="64"/>
      <c r="S148" s="64"/>
      <c r="T148" s="64"/>
      <c r="U148" s="64"/>
      <c r="V148" s="64"/>
      <c r="W148" s="65"/>
      <c r="X148" s="2"/>
      <c r="Y148" s="2"/>
      <c r="Z148" s="12"/>
      <c r="AA148" s="76"/>
      <c r="AB148" s="77"/>
      <c r="AC148" s="77"/>
      <c r="AD148" s="77"/>
      <c r="AE148" s="77"/>
      <c r="AF148" s="77"/>
      <c r="AG148" s="77"/>
      <c r="AH148" s="77"/>
      <c r="AI148" s="77"/>
      <c r="AJ148" s="77"/>
      <c r="AK148" s="77"/>
      <c r="AL148" s="77"/>
      <c r="AM148" s="77"/>
      <c r="AN148" s="77"/>
      <c r="AO148" s="77"/>
      <c r="AP148" s="77"/>
      <c r="AQ148" s="77"/>
      <c r="AR148" s="77"/>
      <c r="AS148" s="77"/>
      <c r="AT148" s="77"/>
      <c r="AU148" s="78"/>
      <c r="AV148" s="2"/>
    </row>
    <row r="149" spans="2:48" ht="15" customHeight="1" x14ac:dyDescent="0.2">
      <c r="B149" s="46"/>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row>
    <row r="150" spans="2:48" ht="15" customHeight="1" x14ac:dyDescent="0.3">
      <c r="B150" s="48">
        <v>9</v>
      </c>
      <c r="C150" s="9" t="s">
        <v>74</v>
      </c>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row>
    <row r="151" spans="2:48" ht="5.0999999999999996" customHeight="1" x14ac:dyDescent="0.2">
      <c r="B151" s="46"/>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row>
    <row r="152" spans="2:48" ht="5.0999999999999996" customHeight="1" x14ac:dyDescent="0.2">
      <c r="B152" s="47"/>
      <c r="C152" s="8"/>
      <c r="D152" s="8"/>
      <c r="E152" s="8"/>
      <c r="F152" s="8"/>
      <c r="G152" s="8"/>
      <c r="H152" s="8"/>
      <c r="I152" s="8"/>
      <c r="J152" s="8"/>
      <c r="K152" s="8"/>
      <c r="L152" s="8"/>
      <c r="M152" s="8"/>
      <c r="N152" s="8"/>
      <c r="O152" s="8"/>
      <c r="P152" s="8"/>
      <c r="Q152" s="8"/>
      <c r="R152" s="8"/>
      <c r="S152" s="8"/>
      <c r="T152" s="8"/>
      <c r="U152" s="8"/>
      <c r="V152" s="8"/>
      <c r="W152" s="8"/>
      <c r="X152" s="8"/>
      <c r="Y152" s="2"/>
      <c r="Z152" s="11"/>
      <c r="AA152" s="8"/>
      <c r="AB152" s="8"/>
      <c r="AC152" s="8"/>
      <c r="AD152" s="8"/>
      <c r="AE152" s="8"/>
      <c r="AF152" s="8"/>
      <c r="AG152" s="8"/>
      <c r="AH152" s="8"/>
      <c r="AI152" s="8"/>
      <c r="AJ152" s="8"/>
      <c r="AK152" s="8"/>
      <c r="AL152" s="8"/>
      <c r="AM152" s="8"/>
      <c r="AN152" s="8"/>
      <c r="AO152" s="8"/>
      <c r="AP152" s="8"/>
      <c r="AQ152" s="8"/>
      <c r="AR152" s="8"/>
      <c r="AS152" s="8"/>
      <c r="AT152" s="8"/>
      <c r="AU152" s="8"/>
      <c r="AV152" s="8"/>
    </row>
    <row r="153" spans="2:48" ht="15" customHeight="1" x14ac:dyDescent="0.2">
      <c r="B153" s="46"/>
      <c r="C153" s="66" t="s">
        <v>75</v>
      </c>
      <c r="D153" s="66"/>
      <c r="E153" s="66"/>
      <c r="F153" s="66"/>
      <c r="G153" s="66"/>
      <c r="H153" s="2"/>
      <c r="I153" s="2"/>
      <c r="J153" s="2"/>
      <c r="K153" s="66" t="s">
        <v>76</v>
      </c>
      <c r="L153" s="66"/>
      <c r="M153" s="66"/>
      <c r="N153" s="66"/>
      <c r="O153" s="66"/>
      <c r="P153" s="2"/>
      <c r="Q153" s="2"/>
      <c r="R153" s="2"/>
      <c r="S153" s="66" t="s">
        <v>77</v>
      </c>
      <c r="T153" s="66"/>
      <c r="U153" s="66"/>
      <c r="V153" s="66"/>
      <c r="W153" s="66"/>
      <c r="X153" s="66"/>
      <c r="Y153" s="2"/>
      <c r="Z153" s="12"/>
      <c r="AA153" s="66" t="s">
        <v>78</v>
      </c>
      <c r="AB153" s="66"/>
      <c r="AC153" s="66"/>
      <c r="AD153" s="66"/>
      <c r="AE153" s="66"/>
      <c r="AF153" s="66"/>
      <c r="AG153" s="66"/>
      <c r="AH153" s="66"/>
      <c r="AI153" s="66"/>
      <c r="AJ153" s="2"/>
      <c r="AK153" s="2"/>
      <c r="AL153" s="2"/>
      <c r="AM153" s="66" t="s">
        <v>77</v>
      </c>
      <c r="AN153" s="66"/>
      <c r="AO153" s="66"/>
      <c r="AP153" s="66"/>
      <c r="AQ153" s="66"/>
      <c r="AR153" s="66"/>
      <c r="AS153" s="66"/>
      <c r="AT153" s="66"/>
      <c r="AU153" s="66"/>
      <c r="AV153" s="2"/>
    </row>
    <row r="154" spans="2:48" ht="21.9" customHeight="1" x14ac:dyDescent="0.2">
      <c r="B154" s="46"/>
      <c r="C154" s="63"/>
      <c r="D154" s="64"/>
      <c r="E154" s="64"/>
      <c r="F154" s="64"/>
      <c r="G154" s="65"/>
      <c r="H154" s="2"/>
      <c r="I154" s="2"/>
      <c r="J154" s="2"/>
      <c r="K154" s="63"/>
      <c r="L154" s="64"/>
      <c r="M154" s="64"/>
      <c r="N154" s="64"/>
      <c r="O154" s="65"/>
      <c r="P154" s="2"/>
      <c r="Q154" s="2"/>
      <c r="R154" s="2"/>
      <c r="S154" s="89"/>
      <c r="T154" s="90"/>
      <c r="U154" s="90"/>
      <c r="V154" s="90"/>
      <c r="W154" s="91"/>
      <c r="X154" s="2"/>
      <c r="Y154" s="2"/>
      <c r="Z154" s="12"/>
      <c r="AA154" s="63"/>
      <c r="AB154" s="64"/>
      <c r="AC154" s="64"/>
      <c r="AD154" s="64"/>
      <c r="AE154" s="64"/>
      <c r="AF154" s="64"/>
      <c r="AG154" s="64"/>
      <c r="AH154" s="64"/>
      <c r="AI154" s="65"/>
      <c r="AJ154" s="2"/>
      <c r="AK154" s="2"/>
      <c r="AL154" s="2"/>
      <c r="AM154" s="89"/>
      <c r="AN154" s="90"/>
      <c r="AO154" s="90"/>
      <c r="AP154" s="90"/>
      <c r="AQ154" s="90"/>
      <c r="AR154" s="90"/>
      <c r="AS154" s="90"/>
      <c r="AT154" s="90"/>
      <c r="AU154" s="91"/>
      <c r="AV154" s="2"/>
    </row>
    <row r="155" spans="2:48" ht="5.0999999999999996" customHeight="1" x14ac:dyDescent="0.2">
      <c r="B155" s="46"/>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row>
    <row r="156" spans="2:48" ht="5.0999999999999996" customHeight="1" x14ac:dyDescent="0.2">
      <c r="B156" s="47"/>
      <c r="C156" s="8"/>
      <c r="D156" s="8"/>
      <c r="E156" s="8"/>
      <c r="F156" s="8"/>
      <c r="G156" s="8"/>
      <c r="H156" s="8"/>
      <c r="I156" s="8"/>
      <c r="J156" s="8"/>
      <c r="K156" s="8"/>
      <c r="L156" s="8"/>
      <c r="M156" s="8"/>
      <c r="N156" s="8"/>
      <c r="O156" s="8"/>
      <c r="P156" s="8"/>
      <c r="Q156" s="8"/>
      <c r="R156" s="8"/>
      <c r="S156" s="8"/>
      <c r="T156" s="8"/>
      <c r="U156" s="8"/>
      <c r="V156" s="8"/>
      <c r="W156" s="8"/>
      <c r="X156" s="8"/>
      <c r="Y156" s="2"/>
      <c r="Z156" s="11"/>
      <c r="AA156" s="8"/>
      <c r="AB156" s="8"/>
      <c r="AC156" s="8"/>
      <c r="AD156" s="8"/>
      <c r="AE156" s="8"/>
      <c r="AF156" s="8"/>
      <c r="AG156" s="8"/>
      <c r="AH156" s="8"/>
      <c r="AI156" s="8"/>
      <c r="AJ156" s="8"/>
      <c r="AK156" s="8"/>
      <c r="AL156" s="8"/>
      <c r="AM156" s="8"/>
      <c r="AN156" s="8"/>
      <c r="AO156" s="8"/>
      <c r="AP156" s="8"/>
      <c r="AQ156" s="8"/>
      <c r="AR156" s="8"/>
      <c r="AS156" s="8"/>
      <c r="AT156" s="8"/>
      <c r="AU156" s="8"/>
      <c r="AV156" s="8"/>
    </row>
    <row r="157" spans="2:48" ht="15" customHeight="1" x14ac:dyDescent="0.2">
      <c r="B157" s="46"/>
      <c r="C157" s="66" t="s">
        <v>75</v>
      </c>
      <c r="D157" s="66"/>
      <c r="E157" s="66"/>
      <c r="F157" s="66"/>
      <c r="G157" s="66"/>
      <c r="H157" s="2"/>
      <c r="I157" s="2"/>
      <c r="J157" s="2"/>
      <c r="K157" s="66" t="s">
        <v>76</v>
      </c>
      <c r="L157" s="66"/>
      <c r="M157" s="66"/>
      <c r="N157" s="66"/>
      <c r="O157" s="66"/>
      <c r="P157" s="2"/>
      <c r="Q157" s="2"/>
      <c r="R157" s="2"/>
      <c r="S157" s="66" t="s">
        <v>77</v>
      </c>
      <c r="T157" s="66"/>
      <c r="U157" s="66"/>
      <c r="V157" s="66"/>
      <c r="W157" s="66"/>
      <c r="X157" s="66"/>
      <c r="Y157" s="2"/>
      <c r="Z157" s="12"/>
      <c r="AA157" s="66" t="s">
        <v>78</v>
      </c>
      <c r="AB157" s="66"/>
      <c r="AC157" s="66"/>
      <c r="AD157" s="66"/>
      <c r="AE157" s="66"/>
      <c r="AF157" s="66"/>
      <c r="AG157" s="66"/>
      <c r="AH157" s="66"/>
      <c r="AI157" s="66"/>
      <c r="AJ157" s="2"/>
      <c r="AK157" s="2"/>
      <c r="AL157" s="2"/>
      <c r="AM157" s="66" t="s">
        <v>77</v>
      </c>
      <c r="AN157" s="66"/>
      <c r="AO157" s="66"/>
      <c r="AP157" s="66"/>
      <c r="AQ157" s="66"/>
      <c r="AR157" s="66"/>
      <c r="AS157" s="66"/>
      <c r="AT157" s="66"/>
      <c r="AU157" s="66"/>
      <c r="AV157" s="2"/>
    </row>
    <row r="158" spans="2:48" ht="21.9" customHeight="1" x14ac:dyDescent="0.2">
      <c r="B158" s="46"/>
      <c r="C158" s="63"/>
      <c r="D158" s="64"/>
      <c r="E158" s="64"/>
      <c r="F158" s="64"/>
      <c r="G158" s="65"/>
      <c r="H158" s="2"/>
      <c r="I158" s="2"/>
      <c r="J158" s="2"/>
      <c r="K158" s="63"/>
      <c r="L158" s="64"/>
      <c r="M158" s="64"/>
      <c r="N158" s="64"/>
      <c r="O158" s="65"/>
      <c r="P158" s="2"/>
      <c r="Q158" s="2"/>
      <c r="R158" s="2"/>
      <c r="S158" s="89"/>
      <c r="T158" s="90"/>
      <c r="U158" s="90"/>
      <c r="V158" s="90"/>
      <c r="W158" s="91"/>
      <c r="X158" s="2"/>
      <c r="Y158" s="2"/>
      <c r="Z158" s="12"/>
      <c r="AA158" s="63"/>
      <c r="AB158" s="64"/>
      <c r="AC158" s="64"/>
      <c r="AD158" s="64"/>
      <c r="AE158" s="64"/>
      <c r="AF158" s="64"/>
      <c r="AG158" s="64"/>
      <c r="AH158" s="64"/>
      <c r="AI158" s="65"/>
      <c r="AJ158" s="2"/>
      <c r="AK158" s="2"/>
      <c r="AL158" s="2"/>
      <c r="AM158" s="89"/>
      <c r="AN158" s="90"/>
      <c r="AO158" s="90"/>
      <c r="AP158" s="90"/>
      <c r="AQ158" s="90"/>
      <c r="AR158" s="90"/>
      <c r="AS158" s="90"/>
      <c r="AT158" s="90"/>
      <c r="AU158" s="91"/>
      <c r="AV158" s="2"/>
    </row>
    <row r="159" spans="2:48" ht="5.0999999999999996" customHeight="1" x14ac:dyDescent="0.2">
      <c r="B159" s="46"/>
      <c r="C159" s="2"/>
      <c r="D159" s="2"/>
      <c r="E159" s="2"/>
      <c r="F159" s="2"/>
      <c r="G159" s="2"/>
      <c r="H159" s="2"/>
      <c r="I159" s="2"/>
      <c r="J159" s="2"/>
      <c r="K159" s="2"/>
      <c r="L159" s="2"/>
      <c r="M159" s="2"/>
      <c r="N159" s="2"/>
      <c r="O159" s="2"/>
      <c r="P159" s="2"/>
      <c r="Q159" s="2"/>
      <c r="R159" s="2"/>
      <c r="S159" s="2"/>
      <c r="T159" s="2"/>
      <c r="U159" s="2"/>
      <c r="V159" s="2"/>
      <c r="W159" s="2"/>
      <c r="X159" s="2"/>
      <c r="Y159" s="24"/>
      <c r="Z159" s="25"/>
      <c r="AA159" s="2"/>
      <c r="AB159" s="2"/>
      <c r="AC159" s="2"/>
      <c r="AD159" s="2"/>
      <c r="AE159" s="2"/>
      <c r="AF159" s="2"/>
      <c r="AG159" s="2"/>
      <c r="AH159" s="2"/>
      <c r="AI159" s="2"/>
      <c r="AJ159" s="2"/>
      <c r="AK159" s="2"/>
      <c r="AL159" s="2"/>
      <c r="AM159" s="2"/>
      <c r="AN159" s="2"/>
      <c r="AO159" s="2"/>
      <c r="AP159" s="2"/>
      <c r="AQ159" s="2"/>
      <c r="AR159" s="2"/>
      <c r="AS159" s="2"/>
      <c r="AT159" s="2"/>
      <c r="AU159" s="2"/>
      <c r="AV159" s="2"/>
    </row>
    <row r="160" spans="2:48" ht="15" customHeight="1" x14ac:dyDescent="0.2">
      <c r="B160" s="46"/>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row>
    <row r="161" spans="2:48" ht="15" customHeight="1" x14ac:dyDescent="0.3">
      <c r="B161" s="48">
        <v>10</v>
      </c>
      <c r="C161" s="9" t="s">
        <v>79</v>
      </c>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row>
    <row r="162" spans="2:48" ht="5.0999999999999996" customHeight="1" x14ac:dyDescent="0.2">
      <c r="B162" s="46"/>
      <c r="C162" s="2"/>
      <c r="D162" s="2"/>
      <c r="E162" s="2"/>
      <c r="F162" s="2"/>
      <c r="G162" s="2"/>
      <c r="H162" s="2"/>
      <c r="I162" s="2"/>
      <c r="J162" s="2"/>
      <c r="K162" s="2"/>
      <c r="L162" s="2"/>
      <c r="M162" s="2"/>
      <c r="N162" s="2"/>
      <c r="O162" s="2"/>
      <c r="P162" s="2"/>
      <c r="Q162" s="2"/>
      <c r="R162" s="2"/>
      <c r="S162" s="2"/>
      <c r="T162" s="2"/>
      <c r="U162" s="2"/>
      <c r="V162" s="2"/>
      <c r="W162" s="2"/>
      <c r="X162" s="2"/>
      <c r="Y162" s="10"/>
      <c r="Z162" s="2"/>
      <c r="AA162" s="2"/>
      <c r="AB162" s="2"/>
      <c r="AC162" s="2"/>
      <c r="AD162" s="2"/>
      <c r="AE162" s="2"/>
      <c r="AF162" s="2"/>
      <c r="AG162" s="2"/>
      <c r="AH162" s="2"/>
      <c r="AI162" s="2"/>
      <c r="AJ162" s="2"/>
      <c r="AK162" s="10"/>
      <c r="AL162" s="2"/>
      <c r="AM162" s="2"/>
      <c r="AN162" s="2"/>
      <c r="AO162" s="2"/>
      <c r="AP162" s="2"/>
      <c r="AQ162" s="2"/>
      <c r="AR162" s="2"/>
      <c r="AS162" s="2"/>
      <c r="AT162" s="2"/>
      <c r="AU162" s="2"/>
      <c r="AV162" s="2"/>
    </row>
    <row r="163" spans="2:48" ht="5.0999999999999996" customHeight="1" x14ac:dyDescent="0.2">
      <c r="B163" s="47"/>
      <c r="C163" s="8"/>
      <c r="D163" s="8"/>
      <c r="E163" s="8"/>
      <c r="F163" s="8"/>
      <c r="G163" s="8"/>
      <c r="H163" s="8"/>
      <c r="I163" s="8"/>
      <c r="J163" s="8"/>
      <c r="K163" s="8"/>
      <c r="L163" s="8"/>
      <c r="M163" s="8"/>
      <c r="N163" s="8"/>
      <c r="O163" s="8"/>
      <c r="P163" s="8"/>
      <c r="Q163" s="8"/>
      <c r="R163" s="8"/>
      <c r="S163" s="8"/>
      <c r="T163" s="8"/>
      <c r="U163" s="8"/>
      <c r="V163" s="8"/>
      <c r="W163" s="8"/>
      <c r="X163" s="8"/>
      <c r="Y163" s="2"/>
      <c r="Z163" s="11"/>
      <c r="AA163" s="8"/>
      <c r="AB163" s="8"/>
      <c r="AC163" s="8"/>
      <c r="AD163" s="8"/>
      <c r="AE163" s="8"/>
      <c r="AF163" s="8"/>
      <c r="AG163" s="8"/>
      <c r="AH163" s="8"/>
      <c r="AI163" s="8"/>
      <c r="AJ163" s="8"/>
      <c r="AK163" s="2"/>
      <c r="AL163" s="11"/>
      <c r="AM163" s="8"/>
      <c r="AN163" s="8"/>
      <c r="AO163" s="8"/>
      <c r="AP163" s="8"/>
      <c r="AQ163" s="8"/>
      <c r="AR163" s="8"/>
      <c r="AS163" s="8"/>
      <c r="AT163" s="8"/>
      <c r="AU163" s="8"/>
      <c r="AV163" s="8"/>
    </row>
    <row r="164" spans="2:48" ht="15" customHeight="1" x14ac:dyDescent="0.2">
      <c r="B164" s="46"/>
      <c r="C164" s="66" t="s">
        <v>80</v>
      </c>
      <c r="D164" s="66"/>
      <c r="E164" s="66"/>
      <c r="F164" s="66"/>
      <c r="G164" s="66"/>
      <c r="H164" s="66"/>
      <c r="I164" s="66"/>
      <c r="J164" s="66"/>
      <c r="K164" s="66"/>
      <c r="L164" s="66"/>
      <c r="M164" s="66"/>
      <c r="N164" s="66"/>
      <c r="O164" s="66"/>
      <c r="P164" s="66"/>
      <c r="Q164" s="66"/>
      <c r="R164" s="66"/>
      <c r="S164" s="66"/>
      <c r="T164" s="66"/>
      <c r="U164" s="66"/>
      <c r="V164" s="66"/>
      <c r="W164" s="66"/>
      <c r="X164" s="2"/>
      <c r="Y164" s="2"/>
      <c r="Z164" s="12"/>
      <c r="AA164" s="66" t="s">
        <v>76</v>
      </c>
      <c r="AB164" s="66"/>
      <c r="AC164" s="66"/>
      <c r="AD164" s="66"/>
      <c r="AE164" s="66"/>
      <c r="AF164" s="66"/>
      <c r="AG164" s="66"/>
      <c r="AH164" s="66"/>
      <c r="AI164" s="66"/>
      <c r="AJ164" s="2"/>
      <c r="AK164" s="2"/>
      <c r="AL164" s="12"/>
      <c r="AM164" s="66" t="s">
        <v>81</v>
      </c>
      <c r="AN164" s="66"/>
      <c r="AO164" s="66"/>
      <c r="AP164" s="66"/>
      <c r="AQ164" s="66"/>
      <c r="AR164" s="66"/>
      <c r="AS164" s="66"/>
      <c r="AT164" s="66"/>
      <c r="AU164" s="66"/>
      <c r="AV164" s="2"/>
    </row>
    <row r="165" spans="2:48" ht="21.9" customHeight="1" x14ac:dyDescent="0.2">
      <c r="B165" s="46"/>
      <c r="C165" s="63"/>
      <c r="D165" s="64"/>
      <c r="E165" s="64"/>
      <c r="F165" s="64"/>
      <c r="G165" s="64"/>
      <c r="H165" s="64"/>
      <c r="I165" s="64"/>
      <c r="J165" s="64"/>
      <c r="K165" s="64"/>
      <c r="L165" s="64"/>
      <c r="M165" s="64"/>
      <c r="N165" s="64"/>
      <c r="O165" s="64"/>
      <c r="P165" s="64"/>
      <c r="Q165" s="64"/>
      <c r="R165" s="64"/>
      <c r="S165" s="64"/>
      <c r="T165" s="64"/>
      <c r="U165" s="64"/>
      <c r="V165" s="64"/>
      <c r="W165" s="65"/>
      <c r="X165" s="2"/>
      <c r="Y165" s="2"/>
      <c r="Z165" s="12"/>
      <c r="AA165" s="63"/>
      <c r="AB165" s="64"/>
      <c r="AC165" s="64"/>
      <c r="AD165" s="64"/>
      <c r="AE165" s="64"/>
      <c r="AF165" s="64"/>
      <c r="AG165" s="64"/>
      <c r="AH165" s="64"/>
      <c r="AI165" s="65"/>
      <c r="AJ165" s="2"/>
      <c r="AK165" s="2"/>
      <c r="AL165" s="12"/>
      <c r="AM165" s="63"/>
      <c r="AN165" s="64"/>
      <c r="AO165" s="64"/>
      <c r="AP165" s="64"/>
      <c r="AQ165" s="64"/>
      <c r="AR165" s="64"/>
      <c r="AS165" s="64"/>
      <c r="AT165" s="64"/>
      <c r="AU165" s="65"/>
      <c r="AV165" s="2"/>
    </row>
    <row r="166" spans="2:48" ht="5.0999999999999996" customHeight="1" x14ac:dyDescent="0.2">
      <c r="B166" s="46"/>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row>
    <row r="167" spans="2:48" ht="5.0999999999999996" customHeight="1" x14ac:dyDescent="0.2">
      <c r="B167" s="47"/>
      <c r="C167" s="8"/>
      <c r="D167" s="8"/>
      <c r="E167" s="8"/>
      <c r="F167" s="8"/>
      <c r="G167" s="8"/>
      <c r="H167" s="8"/>
      <c r="I167" s="8"/>
      <c r="J167" s="8"/>
      <c r="K167" s="8"/>
      <c r="L167" s="8"/>
      <c r="M167" s="8"/>
      <c r="N167" s="8"/>
      <c r="O167" s="8"/>
      <c r="P167" s="8"/>
      <c r="Q167" s="8"/>
      <c r="R167" s="8"/>
      <c r="S167" s="8"/>
      <c r="T167" s="8"/>
      <c r="U167" s="8"/>
      <c r="V167" s="8"/>
      <c r="W167" s="8"/>
      <c r="X167" s="8"/>
      <c r="Y167" s="2"/>
      <c r="Z167" s="11"/>
      <c r="AA167" s="8"/>
      <c r="AB167" s="8"/>
      <c r="AC167" s="8"/>
      <c r="AD167" s="8"/>
      <c r="AE167" s="8"/>
      <c r="AF167" s="8"/>
      <c r="AG167" s="8"/>
      <c r="AH167" s="8"/>
      <c r="AI167" s="8"/>
      <c r="AJ167" s="8"/>
      <c r="AK167" s="8"/>
      <c r="AL167" s="8"/>
      <c r="AM167" s="8"/>
      <c r="AN167" s="8"/>
      <c r="AO167" s="8"/>
      <c r="AP167" s="8"/>
      <c r="AQ167" s="8"/>
      <c r="AR167" s="8"/>
      <c r="AS167" s="8"/>
      <c r="AT167" s="8"/>
      <c r="AU167" s="8"/>
      <c r="AV167" s="8"/>
    </row>
    <row r="168" spans="2:48" ht="15" customHeight="1" x14ac:dyDescent="0.2">
      <c r="B168" s="46"/>
      <c r="C168" s="66" t="s">
        <v>82</v>
      </c>
      <c r="D168" s="66"/>
      <c r="E168" s="66"/>
      <c r="F168" s="66"/>
      <c r="G168" s="66"/>
      <c r="H168" s="66"/>
      <c r="I168" s="66"/>
      <c r="J168" s="66"/>
      <c r="K168" s="66"/>
      <c r="L168" s="66"/>
      <c r="M168" s="66"/>
      <c r="N168" s="66"/>
      <c r="O168" s="66"/>
      <c r="P168" s="66"/>
      <c r="Q168" s="66"/>
      <c r="R168" s="66"/>
      <c r="S168" s="66"/>
      <c r="T168" s="66"/>
      <c r="U168" s="66"/>
      <c r="V168" s="66"/>
      <c r="W168" s="66"/>
      <c r="X168" s="2"/>
      <c r="Y168" s="2"/>
      <c r="Z168" s="12"/>
      <c r="AA168" s="66" t="s">
        <v>83</v>
      </c>
      <c r="AB168" s="66"/>
      <c r="AC168" s="66"/>
      <c r="AD168" s="66"/>
      <c r="AE168" s="66"/>
      <c r="AF168" s="66"/>
      <c r="AG168" s="66"/>
      <c r="AH168" s="66"/>
      <c r="AI168" s="66"/>
      <c r="AJ168" s="66"/>
      <c r="AK168" s="66"/>
      <c r="AL168" s="66"/>
      <c r="AM168" s="66"/>
      <c r="AN168" s="66"/>
      <c r="AO168" s="66"/>
      <c r="AP168" s="66"/>
      <c r="AQ168" s="66"/>
      <c r="AR168" s="66"/>
      <c r="AS168" s="66"/>
      <c r="AT168" s="66"/>
      <c r="AU168" s="66"/>
      <c r="AV168" s="2"/>
    </row>
    <row r="169" spans="2:48" ht="21.9" customHeight="1" x14ac:dyDescent="0.2">
      <c r="B169" s="46"/>
      <c r="C169" s="70"/>
      <c r="D169" s="71"/>
      <c r="E169" s="71"/>
      <c r="F169" s="71"/>
      <c r="G169" s="71"/>
      <c r="H169" s="71"/>
      <c r="I169" s="71"/>
      <c r="J169" s="71"/>
      <c r="K169" s="71"/>
      <c r="L169" s="71"/>
      <c r="M169" s="71"/>
      <c r="N169" s="71"/>
      <c r="O169" s="71"/>
      <c r="P169" s="71"/>
      <c r="Q169" s="71"/>
      <c r="R169" s="71"/>
      <c r="S169" s="71"/>
      <c r="T169" s="71"/>
      <c r="U169" s="71"/>
      <c r="V169" s="71"/>
      <c r="W169" s="72"/>
      <c r="X169" s="2"/>
      <c r="Y169" s="2"/>
      <c r="Z169" s="12"/>
      <c r="AA169" s="63"/>
      <c r="AB169" s="64"/>
      <c r="AC169" s="64"/>
      <c r="AD169" s="64"/>
      <c r="AE169" s="64"/>
      <c r="AF169" s="64"/>
      <c r="AG169" s="64"/>
      <c r="AH169" s="64"/>
      <c r="AI169" s="64"/>
      <c r="AJ169" s="64"/>
      <c r="AK169" s="64"/>
      <c r="AL169" s="64"/>
      <c r="AM169" s="64"/>
      <c r="AN169" s="64"/>
      <c r="AO169" s="64"/>
      <c r="AP169" s="64"/>
      <c r="AQ169" s="64"/>
      <c r="AR169" s="64"/>
      <c r="AS169" s="64"/>
      <c r="AT169" s="64"/>
      <c r="AU169" s="65"/>
      <c r="AV169" s="2"/>
    </row>
    <row r="170" spans="2:48" ht="5.0999999999999996" customHeight="1" x14ac:dyDescent="0.2">
      <c r="B170" s="46"/>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row>
    <row r="171" spans="2:48" ht="5.0999999999999996" customHeight="1" x14ac:dyDescent="0.2">
      <c r="B171" s="47"/>
      <c r="C171" s="8"/>
      <c r="D171" s="8"/>
      <c r="E171" s="8"/>
      <c r="F171" s="8"/>
      <c r="G171" s="8"/>
      <c r="H171" s="8"/>
      <c r="I171" s="8"/>
      <c r="J171" s="8"/>
      <c r="K171" s="8"/>
      <c r="L171" s="8"/>
      <c r="M171" s="8"/>
      <c r="N171" s="8"/>
      <c r="O171" s="8"/>
      <c r="P171" s="8"/>
      <c r="Q171" s="8"/>
      <c r="R171" s="8"/>
      <c r="S171" s="8"/>
      <c r="T171" s="8"/>
      <c r="U171" s="8"/>
      <c r="V171" s="8"/>
      <c r="W171" s="8"/>
      <c r="X171" s="8"/>
      <c r="Y171" s="2"/>
      <c r="Z171" s="11"/>
      <c r="AA171" s="8"/>
      <c r="AB171" s="8"/>
      <c r="AC171" s="8"/>
      <c r="AD171" s="8"/>
      <c r="AE171" s="8"/>
      <c r="AF171" s="8"/>
      <c r="AG171" s="8"/>
      <c r="AH171" s="8"/>
      <c r="AI171" s="8"/>
      <c r="AJ171" s="8"/>
      <c r="AK171" s="8"/>
      <c r="AL171" s="8"/>
      <c r="AM171" s="8"/>
      <c r="AN171" s="8"/>
      <c r="AO171" s="8"/>
      <c r="AP171" s="8"/>
      <c r="AQ171" s="8"/>
      <c r="AR171" s="8"/>
      <c r="AS171" s="8"/>
      <c r="AT171" s="8"/>
      <c r="AU171" s="8"/>
      <c r="AV171" s="8"/>
    </row>
    <row r="172" spans="2:48" ht="15" customHeight="1" x14ac:dyDescent="0.2">
      <c r="B172" s="46"/>
      <c r="C172" s="66" t="s">
        <v>24</v>
      </c>
      <c r="D172" s="66"/>
      <c r="E172" s="66"/>
      <c r="F172" s="66"/>
      <c r="G172" s="66"/>
      <c r="H172" s="66"/>
      <c r="I172" s="66"/>
      <c r="J172" s="66"/>
      <c r="K172" s="66"/>
      <c r="L172" s="66"/>
      <c r="M172" s="66"/>
      <c r="N172" s="66"/>
      <c r="O172" s="66"/>
      <c r="P172" s="66"/>
      <c r="Q172" s="66"/>
      <c r="R172" s="66"/>
      <c r="S172" s="66"/>
      <c r="T172" s="66"/>
      <c r="U172" s="66"/>
      <c r="V172" s="66"/>
      <c r="W172" s="66"/>
      <c r="X172" s="2"/>
      <c r="Y172" s="2"/>
      <c r="Z172" s="12"/>
      <c r="AA172" s="66" t="s">
        <v>25</v>
      </c>
      <c r="AB172" s="66"/>
      <c r="AC172" s="66"/>
      <c r="AD172" s="66"/>
      <c r="AE172" s="66"/>
      <c r="AF172" s="66"/>
      <c r="AG172" s="66"/>
      <c r="AH172" s="66"/>
      <c r="AI172" s="66"/>
      <c r="AJ172" s="66"/>
      <c r="AK172" s="66"/>
      <c r="AL172" s="66"/>
      <c r="AM172" s="66"/>
      <c r="AN172" s="66"/>
      <c r="AO172" s="66"/>
      <c r="AP172" s="66"/>
      <c r="AQ172" s="66"/>
      <c r="AR172" s="66"/>
      <c r="AS172" s="66"/>
      <c r="AT172" s="66"/>
      <c r="AU172" s="66"/>
      <c r="AV172" s="2"/>
    </row>
    <row r="173" spans="2:48" ht="21.9" customHeight="1" x14ac:dyDescent="0.2">
      <c r="B173" s="46"/>
      <c r="C173" s="63"/>
      <c r="D173" s="64"/>
      <c r="E173" s="64"/>
      <c r="F173" s="64"/>
      <c r="G173" s="64"/>
      <c r="H173" s="64"/>
      <c r="I173" s="64"/>
      <c r="J173" s="64"/>
      <c r="K173" s="64"/>
      <c r="L173" s="64"/>
      <c r="M173" s="64"/>
      <c r="N173" s="64"/>
      <c r="O173" s="64"/>
      <c r="P173" s="64"/>
      <c r="Q173" s="64"/>
      <c r="R173" s="64"/>
      <c r="S173" s="64"/>
      <c r="T173" s="64"/>
      <c r="U173" s="64"/>
      <c r="V173" s="64"/>
      <c r="W173" s="65"/>
      <c r="X173" s="2"/>
      <c r="Y173" s="2"/>
      <c r="Z173" s="12"/>
      <c r="AA173" s="63"/>
      <c r="AB173" s="64"/>
      <c r="AC173" s="64"/>
      <c r="AD173" s="64"/>
      <c r="AE173" s="64"/>
      <c r="AF173" s="64"/>
      <c r="AG173" s="64"/>
      <c r="AH173" s="64"/>
      <c r="AI173" s="64"/>
      <c r="AJ173" s="64"/>
      <c r="AK173" s="64"/>
      <c r="AL173" s="64"/>
      <c r="AM173" s="64"/>
      <c r="AN173" s="64"/>
      <c r="AO173" s="64"/>
      <c r="AP173" s="64"/>
      <c r="AQ173" s="64"/>
      <c r="AR173" s="64"/>
      <c r="AS173" s="64"/>
      <c r="AT173" s="64"/>
      <c r="AU173" s="65"/>
      <c r="AV173" s="2"/>
    </row>
    <row r="174" spans="2:48" ht="15" customHeight="1" x14ac:dyDescent="0.2">
      <c r="B174" s="46"/>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row>
    <row r="175" spans="2:48" ht="15" customHeight="1" x14ac:dyDescent="0.3">
      <c r="B175" s="48">
        <v>11</v>
      </c>
      <c r="C175" s="9" t="s">
        <v>84</v>
      </c>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row>
    <row r="176" spans="2:48" ht="5.0999999999999996" customHeight="1" x14ac:dyDescent="0.2">
      <c r="B176" s="46"/>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row>
    <row r="177" spans="2:48" ht="5.0999999999999996" customHeight="1" x14ac:dyDescent="0.2">
      <c r="B177" s="47"/>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row>
    <row r="178" spans="2:48" ht="15" customHeight="1" x14ac:dyDescent="0.2">
      <c r="B178" s="46"/>
      <c r="C178" s="66" t="s">
        <v>85</v>
      </c>
      <c r="D178" s="66"/>
      <c r="E178" s="66"/>
      <c r="F178" s="66"/>
      <c r="G178" s="66"/>
      <c r="H178" s="2"/>
      <c r="I178" s="2"/>
      <c r="J178" s="2"/>
      <c r="K178" s="66" t="s">
        <v>86</v>
      </c>
      <c r="L178" s="66"/>
      <c r="M178" s="66"/>
      <c r="N178" s="66"/>
      <c r="O178" s="66"/>
      <c r="P178" s="2"/>
      <c r="Q178" s="2"/>
      <c r="R178" s="2"/>
      <c r="S178" s="66" t="s">
        <v>32</v>
      </c>
      <c r="T178" s="66"/>
      <c r="U178" s="66"/>
      <c r="V178" s="66"/>
      <c r="W178" s="66"/>
      <c r="X178" s="66"/>
      <c r="Y178" s="66"/>
      <c r="Z178" s="66"/>
      <c r="AA178" s="66"/>
      <c r="AB178" s="66"/>
      <c r="AC178" s="66"/>
      <c r="AD178" s="66"/>
      <c r="AE178" s="66"/>
      <c r="AF178" s="66"/>
      <c r="AG178" s="66"/>
      <c r="AH178" s="66"/>
      <c r="AI178" s="66"/>
      <c r="AJ178" s="2"/>
      <c r="AK178" s="2"/>
      <c r="AL178" s="2"/>
      <c r="AM178" s="66" t="s">
        <v>87</v>
      </c>
      <c r="AN178" s="66"/>
      <c r="AO178" s="66"/>
      <c r="AP178" s="66"/>
      <c r="AQ178" s="66"/>
      <c r="AR178" s="66"/>
      <c r="AS178" s="66"/>
      <c r="AT178" s="66"/>
      <c r="AU178" s="66"/>
      <c r="AV178" s="2"/>
    </row>
    <row r="179" spans="2:48" ht="21.9" customHeight="1" x14ac:dyDescent="0.2">
      <c r="B179" s="46"/>
      <c r="C179" s="86"/>
      <c r="D179" s="87"/>
      <c r="E179" s="87"/>
      <c r="F179" s="87"/>
      <c r="G179" s="88"/>
      <c r="H179" s="2"/>
      <c r="I179" s="2"/>
      <c r="J179" s="2"/>
      <c r="K179" s="86"/>
      <c r="L179" s="87"/>
      <c r="M179" s="87"/>
      <c r="N179" s="87"/>
      <c r="O179" s="88"/>
      <c r="P179" s="2"/>
      <c r="Q179" s="2"/>
      <c r="R179" s="2"/>
      <c r="S179" s="63"/>
      <c r="T179" s="64"/>
      <c r="U179" s="64"/>
      <c r="V179" s="64"/>
      <c r="W179" s="64"/>
      <c r="X179" s="64"/>
      <c r="Y179" s="64"/>
      <c r="Z179" s="64"/>
      <c r="AA179" s="64"/>
      <c r="AB179" s="64"/>
      <c r="AC179" s="64"/>
      <c r="AD179" s="64"/>
      <c r="AE179" s="64"/>
      <c r="AF179" s="64"/>
      <c r="AG179" s="64"/>
      <c r="AH179" s="64"/>
      <c r="AI179" s="65"/>
      <c r="AJ179" s="2"/>
      <c r="AK179" s="2"/>
      <c r="AL179" s="2"/>
      <c r="AM179" s="63"/>
      <c r="AN179" s="64"/>
      <c r="AO179" s="64"/>
      <c r="AP179" s="64"/>
      <c r="AQ179" s="64"/>
      <c r="AR179" s="64"/>
      <c r="AS179" s="64"/>
      <c r="AT179" s="64"/>
      <c r="AU179" s="65"/>
      <c r="AV179" s="2"/>
    </row>
    <row r="180" spans="2:48" ht="5.0999999999999996" customHeight="1" x14ac:dyDescent="0.2">
      <c r="B180" s="46"/>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row>
    <row r="181" spans="2:48" ht="5.0999999999999996" customHeight="1" x14ac:dyDescent="0.2">
      <c r="B181" s="47"/>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row>
    <row r="182" spans="2:48" ht="15" customHeight="1" x14ac:dyDescent="0.2">
      <c r="B182" s="46"/>
      <c r="C182" s="66" t="s">
        <v>85</v>
      </c>
      <c r="D182" s="66"/>
      <c r="E182" s="66"/>
      <c r="F182" s="66"/>
      <c r="G182" s="66"/>
      <c r="H182" s="2"/>
      <c r="I182" s="2"/>
      <c r="J182" s="2"/>
      <c r="K182" s="66" t="s">
        <v>86</v>
      </c>
      <c r="L182" s="66"/>
      <c r="M182" s="66"/>
      <c r="N182" s="66"/>
      <c r="O182" s="66"/>
      <c r="P182" s="2"/>
      <c r="Q182" s="2"/>
      <c r="R182" s="2"/>
      <c r="S182" s="66" t="s">
        <v>32</v>
      </c>
      <c r="T182" s="66"/>
      <c r="U182" s="66"/>
      <c r="V182" s="66"/>
      <c r="W182" s="66"/>
      <c r="X182" s="66"/>
      <c r="Y182" s="66"/>
      <c r="Z182" s="66"/>
      <c r="AA182" s="66"/>
      <c r="AB182" s="66"/>
      <c r="AC182" s="66"/>
      <c r="AD182" s="66"/>
      <c r="AE182" s="66"/>
      <c r="AF182" s="66"/>
      <c r="AG182" s="66"/>
      <c r="AH182" s="66"/>
      <c r="AI182" s="66"/>
      <c r="AJ182" s="2"/>
      <c r="AK182" s="2"/>
      <c r="AL182" s="2"/>
      <c r="AM182" s="66" t="s">
        <v>87</v>
      </c>
      <c r="AN182" s="66"/>
      <c r="AO182" s="66"/>
      <c r="AP182" s="66"/>
      <c r="AQ182" s="66"/>
      <c r="AR182" s="66"/>
      <c r="AS182" s="66"/>
      <c r="AT182" s="66"/>
      <c r="AU182" s="66"/>
      <c r="AV182" s="2"/>
    </row>
    <row r="183" spans="2:48" ht="21.9" customHeight="1" x14ac:dyDescent="0.2">
      <c r="B183" s="46"/>
      <c r="C183" s="86"/>
      <c r="D183" s="87"/>
      <c r="E183" s="87"/>
      <c r="F183" s="87"/>
      <c r="G183" s="88"/>
      <c r="H183" s="2"/>
      <c r="I183" s="2"/>
      <c r="J183" s="2"/>
      <c r="K183" s="86"/>
      <c r="L183" s="87"/>
      <c r="M183" s="87"/>
      <c r="N183" s="87"/>
      <c r="O183" s="88"/>
      <c r="P183" s="2"/>
      <c r="Q183" s="2"/>
      <c r="R183" s="2"/>
      <c r="S183" s="63"/>
      <c r="T183" s="64"/>
      <c r="U183" s="64"/>
      <c r="V183" s="64"/>
      <c r="W183" s="64"/>
      <c r="X183" s="64"/>
      <c r="Y183" s="64"/>
      <c r="Z183" s="64"/>
      <c r="AA183" s="64"/>
      <c r="AB183" s="64"/>
      <c r="AC183" s="64"/>
      <c r="AD183" s="64"/>
      <c r="AE183" s="64"/>
      <c r="AF183" s="64"/>
      <c r="AG183" s="64"/>
      <c r="AH183" s="64"/>
      <c r="AI183" s="65"/>
      <c r="AJ183" s="2"/>
      <c r="AK183" s="2"/>
      <c r="AL183" s="2"/>
      <c r="AM183" s="63"/>
      <c r="AN183" s="64"/>
      <c r="AO183" s="64"/>
      <c r="AP183" s="64"/>
      <c r="AQ183" s="64"/>
      <c r="AR183" s="64"/>
      <c r="AS183" s="64"/>
      <c r="AT183" s="64"/>
      <c r="AU183" s="65"/>
      <c r="AV183" s="2"/>
    </row>
    <row r="184" spans="2:48" ht="15" customHeight="1" x14ac:dyDescent="0.2">
      <c r="B184" s="46"/>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row>
    <row r="185" spans="2:48" ht="15" customHeight="1" x14ac:dyDescent="0.3">
      <c r="B185" s="48">
        <v>12</v>
      </c>
      <c r="C185" s="9" t="s">
        <v>205</v>
      </c>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row>
    <row r="186" spans="2:48" ht="5.0999999999999996" customHeight="1" x14ac:dyDescent="0.2">
      <c r="B186" s="46"/>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row>
    <row r="187" spans="2:48" ht="5.0999999999999996" customHeight="1" x14ac:dyDescent="0.2">
      <c r="B187" s="47"/>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row>
    <row r="188" spans="2:48" ht="15" customHeight="1" x14ac:dyDescent="0.2">
      <c r="B188" s="46"/>
      <c r="C188" s="19" t="s">
        <v>206</v>
      </c>
      <c r="D188" s="19"/>
      <c r="E188" s="19"/>
      <c r="F188" s="19"/>
      <c r="G188" s="19"/>
      <c r="H188" s="19"/>
      <c r="I188" s="19"/>
      <c r="J188" s="19"/>
      <c r="K188" s="19"/>
      <c r="L188" s="19"/>
      <c r="M188" s="19"/>
      <c r="N188" s="19"/>
      <c r="O188" s="19"/>
      <c r="P188" s="19"/>
      <c r="Q188" s="19"/>
      <c r="R188" s="19"/>
      <c r="S188" s="19"/>
      <c r="T188" s="19"/>
      <c r="U188" s="19"/>
      <c r="V188" s="19"/>
      <c r="W188" s="20"/>
      <c r="X188" s="82"/>
      <c r="Y188" s="83"/>
      <c r="Z188" s="83"/>
      <c r="AA188" s="84"/>
      <c r="AC188" s="2"/>
      <c r="AD188" s="2"/>
      <c r="AE188" s="2"/>
      <c r="AF188" s="2"/>
      <c r="AG188" s="2"/>
      <c r="AH188" s="2"/>
      <c r="AI188" s="2"/>
      <c r="AJ188" s="2"/>
      <c r="AK188" s="2"/>
      <c r="AL188" s="2"/>
      <c r="AM188" s="2"/>
      <c r="AN188" s="2"/>
      <c r="AO188" s="2"/>
      <c r="AP188" s="2"/>
      <c r="AQ188" s="2"/>
      <c r="AR188" s="2"/>
      <c r="AS188" s="2"/>
      <c r="AT188" s="2"/>
      <c r="AU188" s="2"/>
      <c r="AV188" s="2"/>
    </row>
    <row r="189" spans="2:48" ht="15" customHeight="1" x14ac:dyDescent="0.2">
      <c r="C189" s="21" t="s">
        <v>207</v>
      </c>
      <c r="D189" s="22"/>
      <c r="E189" s="22"/>
      <c r="F189" s="22"/>
      <c r="G189" s="22"/>
      <c r="H189" s="22"/>
      <c r="I189" s="22"/>
      <c r="J189" s="22"/>
      <c r="K189" s="22"/>
      <c r="L189" s="22"/>
      <c r="M189" s="22"/>
      <c r="N189" s="22"/>
      <c r="O189" s="22"/>
      <c r="P189" s="22"/>
      <c r="Q189" s="22"/>
      <c r="R189" s="22"/>
      <c r="S189" s="22"/>
      <c r="T189" s="22"/>
      <c r="U189" s="22"/>
      <c r="V189" s="22"/>
      <c r="W189" s="23"/>
      <c r="X189" s="82"/>
      <c r="Y189" s="83"/>
      <c r="Z189" s="83"/>
      <c r="AA189" s="84"/>
    </row>
    <row r="190" spans="2:48" ht="15" customHeight="1" x14ac:dyDescent="0.2">
      <c r="C190" s="21" t="s">
        <v>208</v>
      </c>
      <c r="D190" s="22"/>
      <c r="E190" s="22"/>
      <c r="F190" s="22"/>
      <c r="G190" s="22"/>
      <c r="H190" s="22"/>
      <c r="I190" s="22"/>
      <c r="J190" s="22"/>
      <c r="K190" s="22"/>
      <c r="L190" s="22"/>
      <c r="M190" s="22"/>
      <c r="N190" s="22"/>
      <c r="O190" s="22"/>
      <c r="P190" s="22"/>
      <c r="Q190" s="22"/>
      <c r="R190" s="22"/>
      <c r="S190" s="22"/>
      <c r="T190" s="22"/>
      <c r="U190" s="22"/>
      <c r="V190" s="22"/>
      <c r="W190" s="23"/>
      <c r="X190" s="82"/>
      <c r="Y190" s="83"/>
      <c r="Z190" s="83"/>
      <c r="AA190" s="84"/>
    </row>
    <row r="191" spans="2:48" ht="15" customHeight="1" x14ac:dyDescent="0.2">
      <c r="C191" s="21" t="s">
        <v>209</v>
      </c>
      <c r="D191" s="22"/>
      <c r="E191" s="22"/>
      <c r="F191" s="22"/>
      <c r="G191" s="22"/>
      <c r="H191" s="22"/>
      <c r="I191" s="22"/>
      <c r="J191" s="22"/>
      <c r="K191" s="22"/>
      <c r="L191" s="22"/>
      <c r="M191" s="22"/>
      <c r="N191" s="22"/>
      <c r="O191" s="22"/>
      <c r="P191" s="22"/>
      <c r="Q191" s="22"/>
      <c r="R191" s="22"/>
      <c r="S191" s="22"/>
      <c r="T191" s="22"/>
      <c r="U191" s="22"/>
      <c r="V191" s="22"/>
      <c r="W191" s="23"/>
      <c r="X191" s="82"/>
      <c r="Y191" s="83"/>
      <c r="Z191" s="83"/>
      <c r="AA191" s="84"/>
    </row>
    <row r="192" spans="2:48" ht="15" customHeight="1" x14ac:dyDescent="0.2">
      <c r="C192" s="21" t="s">
        <v>210</v>
      </c>
      <c r="D192" s="22"/>
      <c r="E192" s="22"/>
      <c r="F192" s="22"/>
      <c r="G192" s="22"/>
      <c r="H192" s="22"/>
      <c r="I192" s="22"/>
      <c r="J192" s="22"/>
      <c r="K192" s="22"/>
      <c r="L192" s="22"/>
      <c r="M192" s="22"/>
      <c r="N192" s="22"/>
      <c r="O192" s="22"/>
      <c r="P192" s="22"/>
      <c r="Q192" s="22"/>
      <c r="R192" s="22"/>
      <c r="S192" s="22"/>
      <c r="T192" s="22"/>
      <c r="U192" s="22"/>
      <c r="V192" s="22"/>
      <c r="W192" s="23"/>
      <c r="X192" s="82"/>
      <c r="Y192" s="83"/>
      <c r="Z192" s="83"/>
      <c r="AA192" s="84"/>
    </row>
    <row r="193" spans="2:49" ht="15" customHeight="1" x14ac:dyDescent="0.2">
      <c r="C193" s="21" t="s">
        <v>211</v>
      </c>
      <c r="D193" s="22"/>
      <c r="E193" s="22"/>
      <c r="F193" s="22"/>
      <c r="G193" s="22"/>
      <c r="H193" s="22"/>
      <c r="I193" s="22"/>
      <c r="J193" s="22"/>
      <c r="K193" s="22"/>
      <c r="L193" s="22"/>
      <c r="M193" s="22"/>
      <c r="N193" s="22"/>
      <c r="O193" s="22"/>
      <c r="P193" s="22"/>
      <c r="Q193" s="22"/>
      <c r="R193" s="22"/>
      <c r="S193" s="22"/>
      <c r="T193" s="22"/>
      <c r="U193" s="22"/>
      <c r="V193" s="22"/>
      <c r="W193" s="23"/>
      <c r="X193" s="82"/>
      <c r="Y193" s="83"/>
      <c r="Z193" s="83"/>
      <c r="AA193" s="84"/>
    </row>
    <row r="194" spans="2:49" ht="15" customHeight="1" x14ac:dyDescent="0.2">
      <c r="C194" s="21" t="s">
        <v>212</v>
      </c>
      <c r="D194" s="22"/>
      <c r="E194" s="22"/>
      <c r="F194" s="22"/>
      <c r="G194" s="22"/>
      <c r="H194" s="22"/>
      <c r="I194" s="22"/>
      <c r="J194" s="22"/>
      <c r="K194" s="22"/>
      <c r="L194" s="22"/>
      <c r="M194" s="22"/>
      <c r="N194" s="22"/>
      <c r="O194" s="22"/>
      <c r="P194" s="22"/>
      <c r="Q194" s="22"/>
      <c r="R194" s="22"/>
      <c r="S194" s="22"/>
      <c r="T194" s="22"/>
      <c r="U194" s="22"/>
      <c r="V194" s="22"/>
      <c r="W194" s="23"/>
      <c r="X194" s="82"/>
      <c r="Y194" s="83"/>
      <c r="Z194" s="83"/>
      <c r="AA194" s="84"/>
    </row>
    <row r="195" spans="2:49" ht="15" customHeight="1" x14ac:dyDescent="0.2">
      <c r="C195" s="21" t="s">
        <v>213</v>
      </c>
      <c r="D195" s="22"/>
      <c r="E195" s="22"/>
      <c r="F195" s="22"/>
      <c r="G195" s="22"/>
      <c r="H195" s="22"/>
      <c r="I195" s="22"/>
      <c r="J195" s="22"/>
      <c r="K195" s="22"/>
      <c r="L195" s="22"/>
      <c r="M195" s="22"/>
      <c r="N195" s="22"/>
      <c r="O195" s="22"/>
      <c r="P195" s="22"/>
      <c r="Q195" s="22"/>
      <c r="R195" s="22"/>
      <c r="S195" s="22"/>
      <c r="T195" s="22"/>
      <c r="U195" s="22"/>
      <c r="V195" s="22"/>
      <c r="W195" s="23"/>
      <c r="X195" s="82"/>
      <c r="Y195" s="83"/>
      <c r="Z195" s="83"/>
      <c r="AA195" s="84"/>
    </row>
    <row r="196" spans="2:49" ht="15" customHeight="1" x14ac:dyDescent="0.2">
      <c r="C196" s="21" t="s">
        <v>214</v>
      </c>
      <c r="D196" s="22"/>
      <c r="E196" s="22"/>
      <c r="F196" s="22"/>
      <c r="G196" s="22"/>
      <c r="H196" s="22"/>
      <c r="I196" s="22"/>
      <c r="J196" s="22"/>
      <c r="K196" s="22"/>
      <c r="L196" s="22"/>
      <c r="M196" s="22"/>
      <c r="N196" s="22"/>
      <c r="O196" s="22"/>
      <c r="P196" s="22"/>
      <c r="Q196" s="22"/>
      <c r="R196" s="22"/>
      <c r="S196" s="22"/>
      <c r="T196" s="22"/>
      <c r="U196" s="22"/>
      <c r="V196" s="22"/>
      <c r="W196" s="23"/>
      <c r="X196" s="82"/>
      <c r="Y196" s="83"/>
      <c r="Z196" s="83"/>
      <c r="AA196" s="84"/>
    </row>
    <row r="197" spans="2:49" ht="15" customHeight="1" x14ac:dyDescent="0.2">
      <c r="C197" s="21" t="s">
        <v>215</v>
      </c>
      <c r="D197" s="22"/>
      <c r="E197" s="22"/>
      <c r="F197" s="22"/>
      <c r="G197" s="22"/>
      <c r="H197" s="22"/>
      <c r="I197" s="22"/>
      <c r="J197" s="22"/>
      <c r="K197" s="22"/>
      <c r="L197" s="22"/>
      <c r="M197" s="22"/>
      <c r="N197" s="22"/>
      <c r="O197" s="22"/>
      <c r="P197" s="22"/>
      <c r="Q197" s="22"/>
      <c r="R197" s="22"/>
      <c r="S197" s="22"/>
      <c r="T197" s="22"/>
      <c r="U197" s="22"/>
      <c r="V197" s="22"/>
      <c r="W197" s="23"/>
      <c r="X197" s="79"/>
      <c r="Y197" s="80"/>
      <c r="Z197" s="80"/>
      <c r="AA197" s="81"/>
    </row>
    <row r="198" spans="2:49" ht="15" customHeight="1" x14ac:dyDescent="0.2">
      <c r="C198" s="21" t="s">
        <v>379</v>
      </c>
      <c r="D198" s="22"/>
      <c r="E198" s="22"/>
      <c r="F198" s="22"/>
      <c r="G198" s="22"/>
      <c r="H198" s="22"/>
      <c r="I198" s="22"/>
      <c r="J198" s="22"/>
      <c r="K198" s="22"/>
      <c r="L198" s="22"/>
      <c r="M198" s="22"/>
      <c r="N198" s="22"/>
      <c r="O198" s="22"/>
      <c r="P198" s="22"/>
      <c r="Q198" s="22"/>
      <c r="R198" s="22"/>
      <c r="S198" s="22"/>
      <c r="T198" s="22"/>
      <c r="U198" s="22"/>
      <c r="V198" s="22"/>
      <c r="W198" s="22"/>
      <c r="X198" s="92"/>
      <c r="Y198" s="92"/>
      <c r="Z198" s="92"/>
      <c r="AA198" s="92"/>
    </row>
    <row r="200" spans="2:49" ht="15" customHeight="1" x14ac:dyDescent="0.3">
      <c r="B200" s="48">
        <v>13</v>
      </c>
      <c r="C200" s="97" t="s">
        <v>233</v>
      </c>
      <c r="D200" s="97"/>
      <c r="E200" s="97"/>
      <c r="F200" s="97"/>
      <c r="G200" s="97"/>
      <c r="H200" s="97"/>
      <c r="I200" s="97"/>
      <c r="J200" s="97"/>
      <c r="K200" s="97"/>
      <c r="L200" s="97"/>
      <c r="M200" s="97"/>
      <c r="N200" s="97"/>
      <c r="O200" s="97"/>
      <c r="P200" s="97"/>
      <c r="Q200" s="97"/>
      <c r="R200" s="97"/>
      <c r="S200" s="97"/>
      <c r="T200" s="97"/>
      <c r="U200" s="97"/>
      <c r="V200" s="97"/>
      <c r="W200" s="97"/>
      <c r="X200" s="97"/>
      <c r="Y200" s="97"/>
      <c r="Z200" s="97"/>
      <c r="AA200" s="97"/>
      <c r="AB200" s="97"/>
      <c r="AC200" s="97"/>
      <c r="AD200" s="97"/>
      <c r="AE200" s="97"/>
      <c r="AF200" s="97"/>
      <c r="AG200" s="97"/>
      <c r="AH200" s="97"/>
      <c r="AI200" s="97"/>
      <c r="AJ200" s="97"/>
      <c r="AK200" s="97"/>
      <c r="AL200" s="97"/>
      <c r="AM200" s="97"/>
      <c r="AN200" s="97"/>
      <c r="AO200" s="97"/>
      <c r="AP200" s="97"/>
      <c r="AQ200" s="97"/>
      <c r="AR200" s="97"/>
      <c r="AS200" s="97"/>
      <c r="AT200" s="97"/>
      <c r="AU200" s="97"/>
      <c r="AV200" s="2"/>
      <c r="AW200" s="2"/>
    </row>
    <row r="201" spans="2:49" ht="5.0999999999999996" customHeight="1" x14ac:dyDescent="0.2">
      <c r="B201" s="46"/>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row>
    <row r="202" spans="2:49" ht="5.0999999999999996" customHeight="1" x14ac:dyDescent="0.2">
      <c r="B202" s="47"/>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row>
    <row r="203" spans="2:49" ht="32.25" customHeight="1" x14ac:dyDescent="0.3">
      <c r="C203" s="96" t="s">
        <v>230</v>
      </c>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row>
    <row r="204" spans="2:49" ht="14.4" x14ac:dyDescent="0.3">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row>
    <row r="205" spans="2:49" ht="54.75" customHeight="1" x14ac:dyDescent="0.3">
      <c r="D205" s="43"/>
      <c r="E205" s="43"/>
      <c r="F205" s="43"/>
      <c r="G205" s="43"/>
      <c r="H205" s="43"/>
      <c r="I205" s="43"/>
      <c r="K205" s="43"/>
      <c r="L205" s="43"/>
      <c r="M205" s="43"/>
      <c r="N205" s="43"/>
      <c r="O205" s="43"/>
      <c r="P205" s="43"/>
      <c r="Q205" s="43"/>
      <c r="R205" s="43"/>
      <c r="S205" s="43"/>
      <c r="T205" s="43"/>
      <c r="U205" s="43"/>
      <c r="V205" s="43"/>
      <c r="W205" s="43"/>
      <c r="X205" s="43"/>
      <c r="AB205" s="43"/>
      <c r="AC205" s="43"/>
      <c r="AD205" s="43"/>
      <c r="AE205" s="43"/>
      <c r="AF205" s="43"/>
      <c r="AG205" s="43"/>
      <c r="AI205" s="43"/>
      <c r="AJ205" s="43"/>
      <c r="AK205" s="43"/>
      <c r="AL205" s="43"/>
      <c r="AM205" s="43"/>
      <c r="AN205" s="43"/>
      <c r="AO205" s="43"/>
      <c r="AP205" s="43"/>
      <c r="AQ205" s="43"/>
      <c r="AR205" s="43"/>
      <c r="AS205" s="43"/>
      <c r="AT205" s="43"/>
      <c r="AU205" s="43"/>
      <c r="AV205" s="43"/>
    </row>
    <row r="206" spans="2:49" ht="15" customHeight="1" x14ac:dyDescent="0.3">
      <c r="D206" s="28" t="s">
        <v>204</v>
      </c>
      <c r="E206" s="28"/>
      <c r="F206" s="28"/>
      <c r="G206" s="28"/>
      <c r="H206" s="28"/>
      <c r="I206" s="28"/>
      <c r="K206" s="28" t="s">
        <v>231</v>
      </c>
      <c r="L206" s="28"/>
      <c r="M206" s="28"/>
      <c r="N206" s="28"/>
      <c r="O206" s="28"/>
      <c r="P206" s="28"/>
      <c r="Q206" s="28"/>
      <c r="R206" s="28"/>
      <c r="S206" s="28"/>
      <c r="T206" s="28"/>
      <c r="U206" s="28"/>
      <c r="V206" s="28"/>
      <c r="W206" s="28"/>
      <c r="X206" s="28"/>
      <c r="AB206" s="28" t="s">
        <v>204</v>
      </c>
      <c r="AC206" s="28"/>
      <c r="AD206" s="28"/>
      <c r="AE206" s="28"/>
      <c r="AF206" s="28"/>
      <c r="AG206" s="28"/>
      <c r="AI206" s="28" t="s">
        <v>232</v>
      </c>
      <c r="AJ206" s="28"/>
      <c r="AK206" s="28"/>
      <c r="AL206" s="28"/>
      <c r="AM206" s="28"/>
      <c r="AN206" s="28"/>
      <c r="AO206" s="28"/>
      <c r="AP206" s="28"/>
      <c r="AQ206" s="28"/>
      <c r="AR206" s="28"/>
      <c r="AS206" s="28"/>
      <c r="AT206" s="28"/>
      <c r="AU206" s="28"/>
      <c r="AV206" s="28"/>
    </row>
  </sheetData>
  <sheetProtection algorithmName="SHA-512" hashValue="1waVhkpWGWMMD7cweTrTIuZkN0KVN16fBqT79UT+qm7CeoKPhLkcXtFh6+YNB97HpOS4wDj5Vr7Ughr54RioOA==" saltValue="FsRVFAZwKmLbe/Q1/VkDiA==" spinCount="100000" sheet="1" objects="1" scenarios="1" selectLockedCells="1"/>
  <mergeCells count="186">
    <mergeCell ref="X198:AA198"/>
    <mergeCell ref="AG72:AI72"/>
    <mergeCell ref="AA72:AC72"/>
    <mergeCell ref="C203:AU203"/>
    <mergeCell ref="C200:AU200"/>
    <mergeCell ref="C11:W11"/>
    <mergeCell ref="C12:W12"/>
    <mergeCell ref="C13:W13"/>
    <mergeCell ref="C15:W15"/>
    <mergeCell ref="C17:W17"/>
    <mergeCell ref="AM178:AU178"/>
    <mergeCell ref="AM164:AU164"/>
    <mergeCell ref="AM165:AU165"/>
    <mergeCell ref="C168:W168"/>
    <mergeCell ref="C169:W169"/>
    <mergeCell ref="C21:AI21"/>
    <mergeCell ref="C22:AI22"/>
    <mergeCell ref="AM20:AU20"/>
    <mergeCell ref="AM21:AU21"/>
    <mergeCell ref="AM22:AU22"/>
    <mergeCell ref="C20:AI20"/>
    <mergeCell ref="AA164:AI164"/>
    <mergeCell ref="AA165:AI165"/>
    <mergeCell ref="S154:W154"/>
    <mergeCell ref="AM154:AU154"/>
    <mergeCell ref="C28:W28"/>
    <mergeCell ref="C29:W29"/>
    <mergeCell ref="AA28:AU28"/>
    <mergeCell ref="AA29:AU29"/>
    <mergeCell ref="C182:G182"/>
    <mergeCell ref="AM182:AU182"/>
    <mergeCell ref="C178:G178"/>
    <mergeCell ref="C179:G179"/>
    <mergeCell ref="K178:O178"/>
    <mergeCell ref="K179:O179"/>
    <mergeCell ref="C172:W172"/>
    <mergeCell ref="C173:W173"/>
    <mergeCell ref="S178:AI178"/>
    <mergeCell ref="S179:AI179"/>
    <mergeCell ref="AA172:AU172"/>
    <mergeCell ref="AA173:AU173"/>
    <mergeCell ref="AM179:AU179"/>
    <mergeCell ref="C154:G154"/>
    <mergeCell ref="K153:O153"/>
    <mergeCell ref="K154:O154"/>
    <mergeCell ref="C148:W148"/>
    <mergeCell ref="C116:W116"/>
    <mergeCell ref="AA148:AU148"/>
    <mergeCell ref="AM183:AU183"/>
    <mergeCell ref="C183:G183"/>
    <mergeCell ref="K183:O183"/>
    <mergeCell ref="S183:AI183"/>
    <mergeCell ref="AA168:AU168"/>
    <mergeCell ref="AA169:AU169"/>
    <mergeCell ref="C164:W164"/>
    <mergeCell ref="C165:W165"/>
    <mergeCell ref="AM157:AU157"/>
    <mergeCell ref="AM158:AU158"/>
    <mergeCell ref="S158:W158"/>
    <mergeCell ref="AA157:AI157"/>
    <mergeCell ref="AA158:AI158"/>
    <mergeCell ref="C158:G158"/>
    <mergeCell ref="K157:O157"/>
    <mergeCell ref="K158:O158"/>
    <mergeCell ref="C157:G157"/>
    <mergeCell ref="K182:O182"/>
    <mergeCell ref="S182:AI182"/>
    <mergeCell ref="S157:X157"/>
    <mergeCell ref="C153:G153"/>
    <mergeCell ref="C137:W137"/>
    <mergeCell ref="C138:W138"/>
    <mergeCell ref="AA137:AI137"/>
    <mergeCell ref="AA138:AI138"/>
    <mergeCell ref="C125:W125"/>
    <mergeCell ref="C126:W126"/>
    <mergeCell ref="AA125:AU125"/>
    <mergeCell ref="AA126:AU126"/>
    <mergeCell ref="AA147:AU147"/>
    <mergeCell ref="AM153:AU153"/>
    <mergeCell ref="S153:X153"/>
    <mergeCell ref="AA153:AI153"/>
    <mergeCell ref="AA121:AU121"/>
    <mergeCell ref="AA122:AU122"/>
    <mergeCell ref="C147:W147"/>
    <mergeCell ref="C132:W132"/>
    <mergeCell ref="AA132:AU132"/>
    <mergeCell ref="C131:AU131"/>
    <mergeCell ref="D96:K96"/>
    <mergeCell ref="P96:W96"/>
    <mergeCell ref="AB96:AI96"/>
    <mergeCell ref="C111:W111"/>
    <mergeCell ref="C112:W112"/>
    <mergeCell ref="C99:W99"/>
    <mergeCell ref="C100:W100"/>
    <mergeCell ref="AA99:AU99"/>
    <mergeCell ref="AA100:AU100"/>
    <mergeCell ref="AA112:AU112"/>
    <mergeCell ref="C106:W106"/>
    <mergeCell ref="AA111:AU111"/>
    <mergeCell ref="C141:W141"/>
    <mergeCell ref="C142:W142"/>
    <mergeCell ref="AA141:AU141"/>
    <mergeCell ref="AA142:AU142"/>
    <mergeCell ref="AM137:AU137"/>
    <mergeCell ref="AM138:AU138"/>
    <mergeCell ref="C56:W56"/>
    <mergeCell ref="O64:W64"/>
    <mergeCell ref="C57:W57"/>
    <mergeCell ref="AA56:AU56"/>
    <mergeCell ref="AA57:AU57"/>
    <mergeCell ref="C52:W52"/>
    <mergeCell ref="C53:W53"/>
    <mergeCell ref="C84:W84"/>
    <mergeCell ref="C81:W81"/>
    <mergeCell ref="AA81:AU81"/>
    <mergeCell ref="C71:W71"/>
    <mergeCell ref="AA63:AU63"/>
    <mergeCell ref="AA84:AU84"/>
    <mergeCell ref="C80:W80"/>
    <mergeCell ref="AA80:AU80"/>
    <mergeCell ref="AM72:AU72"/>
    <mergeCell ref="C76:W76"/>
    <mergeCell ref="C77:W77"/>
    <mergeCell ref="AA76:AU76"/>
    <mergeCell ref="AA77:AU77"/>
    <mergeCell ref="C72:W72"/>
    <mergeCell ref="C49:H49"/>
    <mergeCell ref="U49:W49"/>
    <mergeCell ref="J49:S49"/>
    <mergeCell ref="AA52:AU52"/>
    <mergeCell ref="AA53:AU53"/>
    <mergeCell ref="AA48:AU48"/>
    <mergeCell ref="AA49:AU49"/>
    <mergeCell ref="C44:W44"/>
    <mergeCell ref="C45:W45"/>
    <mergeCell ref="AA44:AU44"/>
    <mergeCell ref="AA45:AU45"/>
    <mergeCell ref="C33:W33"/>
    <mergeCell ref="AA32:AU32"/>
    <mergeCell ref="AA33:AU33"/>
    <mergeCell ref="C36:S36"/>
    <mergeCell ref="C32:W32"/>
    <mergeCell ref="U36:W36"/>
    <mergeCell ref="C41:W41"/>
    <mergeCell ref="AA40:AU40"/>
    <mergeCell ref="AA41:AU41"/>
    <mergeCell ref="C37:S37"/>
    <mergeCell ref="U37:W37"/>
    <mergeCell ref="AG37:AU37"/>
    <mergeCell ref="AA37:AE37"/>
    <mergeCell ref="C40:W40"/>
    <mergeCell ref="AA36:AC36"/>
    <mergeCell ref="X197:AA197"/>
    <mergeCell ref="X188:AA188"/>
    <mergeCell ref="X189:AA189"/>
    <mergeCell ref="X190:AA190"/>
    <mergeCell ref="X191:AA191"/>
    <mergeCell ref="X192:AA192"/>
    <mergeCell ref="X193:AA193"/>
    <mergeCell ref="X194:AA194"/>
    <mergeCell ref="X195:AA195"/>
    <mergeCell ref="X196:AA196"/>
    <mergeCell ref="AA154:AI154"/>
    <mergeCell ref="AA64:AU64"/>
    <mergeCell ref="C67:W67"/>
    <mergeCell ref="C68:W68"/>
    <mergeCell ref="AA67:AU67"/>
    <mergeCell ref="AA68:AU68"/>
    <mergeCell ref="C63:K63"/>
    <mergeCell ref="C64:K64"/>
    <mergeCell ref="O63:W63"/>
    <mergeCell ref="C85:W85"/>
    <mergeCell ref="AA85:AU85"/>
    <mergeCell ref="AA88:AU88"/>
    <mergeCell ref="AA89:AU89"/>
    <mergeCell ref="C92:AU92"/>
    <mergeCell ref="D94:K94"/>
    <mergeCell ref="P94:W94"/>
    <mergeCell ref="C88:K88"/>
    <mergeCell ref="C89:K89"/>
    <mergeCell ref="O88:W88"/>
    <mergeCell ref="O89:W89"/>
    <mergeCell ref="AB94:AI94"/>
    <mergeCell ref="AN94:AU94"/>
    <mergeCell ref="C121:W121"/>
    <mergeCell ref="C122:W122"/>
  </mergeCells>
  <conditionalFormatting sqref="C64:K64">
    <cfRule type="expression" dxfId="21" priority="19">
      <formula>ISBLANK(C64)</formula>
    </cfRule>
  </conditionalFormatting>
  <conditionalFormatting sqref="C37:S37">
    <cfRule type="expression" dxfId="20" priority="27">
      <formula>ISBLANK(C37)</formula>
    </cfRule>
  </conditionalFormatting>
  <conditionalFormatting sqref="C29:W29">
    <cfRule type="expression" dxfId="19" priority="30">
      <formula>ISBLANK(C29)</formula>
    </cfRule>
  </conditionalFormatting>
  <conditionalFormatting sqref="C57:W57">
    <cfRule type="expression" dxfId="18" priority="14">
      <formula>ISBLANK(C57)</formula>
    </cfRule>
  </conditionalFormatting>
  <conditionalFormatting sqref="C132:W132">
    <cfRule type="expression" dxfId="17" priority="10">
      <formula>ISBLANK(C132)</formula>
    </cfRule>
  </conditionalFormatting>
  <conditionalFormatting sqref="C138:W138">
    <cfRule type="expression" dxfId="16" priority="9">
      <formula>ISBLANK(C138)</formula>
    </cfRule>
  </conditionalFormatting>
  <conditionalFormatting sqref="C142:W142">
    <cfRule type="expression" dxfId="15" priority="8">
      <formula>ISBLANK(C142)</formula>
    </cfRule>
  </conditionalFormatting>
  <conditionalFormatting sqref="C148:W148">
    <cfRule type="expression" dxfId="14" priority="5">
      <formula>ISBLANK(C148)</formula>
    </cfRule>
  </conditionalFormatting>
  <conditionalFormatting sqref="U37:W37">
    <cfRule type="expression" dxfId="13" priority="26">
      <formula>ISBLANK(U37)</formula>
    </cfRule>
  </conditionalFormatting>
  <conditionalFormatting sqref="X188:AA188 X190:AA191">
    <cfRule type="cellIs" dxfId="12" priority="3" operator="notEqual">
      <formula>"ja"</formula>
    </cfRule>
  </conditionalFormatting>
  <conditionalFormatting sqref="X198:AA198">
    <cfRule type="cellIs" dxfId="11" priority="1" operator="equal">
      <formula>"ja"</formula>
    </cfRule>
    <cfRule type="expression" dxfId="10" priority="2">
      <formula>AND($C$106="ja",$X$198&lt;&gt;"ja")</formula>
    </cfRule>
  </conditionalFormatting>
  <conditionalFormatting sqref="AA37:AE37">
    <cfRule type="expression" dxfId="9" priority="18">
      <formula>ISBLANK(AA37)</formula>
    </cfRule>
  </conditionalFormatting>
  <conditionalFormatting sqref="AA138:AI138">
    <cfRule type="expression" dxfId="8" priority="7">
      <formula>ISBLANK(AA138)</formula>
    </cfRule>
  </conditionalFormatting>
  <conditionalFormatting sqref="AA29:AU29">
    <cfRule type="expression" dxfId="7" priority="29">
      <formula>ISBLANK(AA29)</formula>
    </cfRule>
  </conditionalFormatting>
  <conditionalFormatting sqref="AA33:AU33">
    <cfRule type="expression" dxfId="6" priority="20">
      <formula>ISBLANK(AA33)</formula>
    </cfRule>
  </conditionalFormatting>
  <conditionalFormatting sqref="AA41:AU41">
    <cfRule type="expression" dxfId="5" priority="4">
      <formula>ISBLANK(AA41)</formula>
    </cfRule>
  </conditionalFormatting>
  <conditionalFormatting sqref="AA49:AU49">
    <cfRule type="expression" dxfId="4" priority="12">
      <formula>ISBLANK(AA49)</formula>
    </cfRule>
  </conditionalFormatting>
  <conditionalFormatting sqref="AA57:AU57">
    <cfRule type="expression" dxfId="3" priority="13">
      <formula>ISBLANK(AA57)</formula>
    </cfRule>
  </conditionalFormatting>
  <conditionalFormatting sqref="AA77:AU77">
    <cfRule type="expression" dxfId="2" priority="15">
      <formula>AND($C$77="ja",ISBLANK($AA$77))</formula>
    </cfRule>
  </conditionalFormatting>
  <conditionalFormatting sqref="AA142:AU142">
    <cfRule type="expression" dxfId="1" priority="6">
      <formula>ISBLANK(AA142)</formula>
    </cfRule>
  </conditionalFormatting>
  <conditionalFormatting sqref="AG37:AU37">
    <cfRule type="expression" dxfId="0" priority="17">
      <formula>ISBLANK(AG37)</formula>
    </cfRule>
  </conditionalFormatting>
  <printOptions horizontalCentered="1"/>
  <pageMargins left="0.70866141732283472" right="0.70866141732283472" top="0.78740157480314965" bottom="0.78740157480314965" header="0.31496062992125984" footer="0.31496062992125984"/>
  <pageSetup paperSize="9" scale="60" fitToHeight="3" orientation="portrait" r:id="rId1"/>
  <rowBreaks count="2" manualBreakCount="2">
    <brk id="101" max="48" man="1"/>
    <brk id="184" max="48" man="1"/>
  </rowBreaks>
  <drawing r:id="rId2"/>
  <legacyDrawing r:id="rId3"/>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Listenfelder!$M$2:$M$3</xm:f>
          </x14:formula1>
          <xm:sqref>C72:W72</xm:sqref>
        </x14:dataValidation>
        <x14:dataValidation type="list" allowBlank="1" showInputMessage="1" showErrorMessage="1" xr:uid="{00000000-0002-0000-0000-000001000000}">
          <x14:formula1>
            <xm:f>Listenfelder!$O$2:$O$3</xm:f>
          </x14:formula1>
          <xm:sqref>AG72</xm:sqref>
        </x14:dataValidation>
        <x14:dataValidation type="list" allowBlank="1" showInputMessage="1" showErrorMessage="1" xr:uid="{00000000-0002-0000-0000-000002000000}">
          <x14:formula1>
            <xm:f>Listenfelder!$P$2:$P$3</xm:f>
          </x14:formula1>
          <xm:sqref>C77:W77</xm:sqref>
        </x14:dataValidation>
        <x14:dataValidation type="list" allowBlank="1" showInputMessage="1" showErrorMessage="1" xr:uid="{00000000-0002-0000-0000-000003000000}">
          <x14:formula1>
            <xm:f>Listenfelder!$Q$2:$Q$3</xm:f>
          </x14:formula1>
          <xm:sqref>AA77:AU77</xm:sqref>
        </x14:dataValidation>
        <x14:dataValidation type="list" allowBlank="1" showInputMessage="1" showErrorMessage="1" xr:uid="{00000000-0002-0000-0000-000004000000}">
          <x14:formula1>
            <xm:f>Listenfelder!$A$2:$A$5</xm:f>
          </x14:formula1>
          <xm:sqref>C49:H49</xm:sqref>
        </x14:dataValidation>
        <x14:dataValidation type="list" allowBlank="1" showInputMessage="1" showErrorMessage="1" xr:uid="{00000000-0002-0000-0000-000005000000}">
          <x14:formula1>
            <xm:f>Listenfelder!$B$2:$B$6</xm:f>
          </x14:formula1>
          <xm:sqref>J49:S49</xm:sqref>
        </x14:dataValidation>
        <x14:dataValidation type="list" allowBlank="1" showInputMessage="1" showErrorMessage="1" xr:uid="{00000000-0002-0000-0000-000006000000}">
          <x14:formula1>
            <xm:f>Listenfelder!$C$2:$C$3</xm:f>
          </x14:formula1>
          <xm:sqref>C53:W53</xm:sqref>
        </x14:dataValidation>
        <x14:dataValidation type="list" allowBlank="1" showInputMessage="1" showErrorMessage="1" xr:uid="{00000000-0002-0000-0000-000007000000}">
          <x14:formula1>
            <xm:f>Listenfelder!$D$2:$D$3</xm:f>
          </x14:formula1>
          <xm:sqref>AA53:AU53</xm:sqref>
        </x14:dataValidation>
        <x14:dataValidation type="list" allowBlank="1" showInputMessage="1" showErrorMessage="1" xr:uid="{00000000-0002-0000-0000-000008000000}">
          <x14:formula1>
            <xm:f>Listenfelder!$G$2:$G$5</xm:f>
          </x14:formula1>
          <xm:sqref>AA89:AU89</xm:sqref>
        </x14:dataValidation>
        <x14:dataValidation type="list" allowBlank="1" showInputMessage="1" showErrorMessage="1" xr:uid="{00000000-0002-0000-0000-000009000000}">
          <x14:formula1>
            <xm:f>Listenfelder!$J$2:$J$13</xm:f>
          </x14:formula1>
          <xm:sqref>AA112:AU112</xm:sqref>
        </x14:dataValidation>
        <x14:dataValidation type="list" allowBlank="1" showInputMessage="1" showErrorMessage="1" xr:uid="{00000000-0002-0000-0000-00000A000000}">
          <x14:formula1>
            <xm:f>Listenfelder!$K$2:$K$24</xm:f>
          </x14:formula1>
          <xm:sqref>AA142:AU142</xm:sqref>
        </x14:dataValidation>
        <x14:dataValidation type="list" allowBlank="1" showInputMessage="1" showErrorMessage="1" xr:uid="{00000000-0002-0000-0000-00000B000000}">
          <x14:formula1>
            <xm:f>Listenfelder!$R$2:$R$4</xm:f>
          </x14:formula1>
          <xm:sqref>C122:W122</xm:sqref>
        </x14:dataValidation>
        <x14:dataValidation type="list" allowBlank="1" showInputMessage="1" showErrorMessage="1" xr:uid="{00000000-0002-0000-0000-00000C000000}">
          <x14:formula1>
            <xm:f>Listenfelder!$S$2:$S$3</xm:f>
          </x14:formula1>
          <xm:sqref>C132:W132</xm:sqref>
        </x14:dataValidation>
        <x14:dataValidation type="list" allowBlank="1" showInputMessage="1" showErrorMessage="1" xr:uid="{00000000-0002-0000-0000-00000D000000}">
          <x14:formula1>
            <xm:f>Listenfelder!$T$2:$T$7</xm:f>
          </x14:formula1>
          <xm:sqref>AA138:AI138</xm:sqref>
        </x14:dataValidation>
        <x14:dataValidation type="list" allowBlank="1" showInputMessage="1" showErrorMessage="1" xr:uid="{00000000-0002-0000-0000-00000E000000}">
          <x14:formula1>
            <xm:f>Listenfelder!$U$2:$U$3</xm:f>
          </x14:formula1>
          <xm:sqref>AA148:AU148</xm:sqref>
        </x14:dataValidation>
        <x14:dataValidation type="list" allowBlank="1" showInputMessage="1" showErrorMessage="1" xr:uid="{00000000-0002-0000-0000-00000F000000}">
          <x14:formula1>
            <xm:f>Listenfelder!$AB$2:$AB$3</xm:f>
          </x14:formula1>
          <xm:sqref>X188:AA198</xm:sqref>
        </x14:dataValidation>
        <x14:dataValidation type="list" allowBlank="1" showInputMessage="1" showErrorMessage="1" xr:uid="{00000000-0002-0000-0000-000010000000}">
          <x14:formula1>
            <xm:f>Listenfelder!$E$2:$E$6</xm:f>
          </x14:formula1>
          <xm:sqref>C81:W81</xm:sqref>
        </x14:dataValidation>
        <x14:dataValidation type="list" allowBlank="1" showInputMessage="1" showErrorMessage="1" xr:uid="{00000000-0002-0000-0000-000011000000}">
          <x14:formula1>
            <xm:f>Listenfelder!$F$2:$F$8</xm:f>
          </x14:formula1>
          <xm:sqref>AA81:AU81</xm:sqref>
        </x14:dataValidation>
        <x14:dataValidation type="list" allowBlank="1" showInputMessage="1" showErrorMessage="1" xr:uid="{00000000-0002-0000-0000-000012000000}">
          <x14:formula1>
            <xm:f>Listenfelder!$I$2:$I$3</xm:f>
          </x14:formula1>
          <xm:sqref>C106:W106</xm:sqref>
        </x14:dataValidation>
        <x14:dataValidation type="list" allowBlank="1" showInputMessage="1" showErrorMessage="1" xr:uid="{00000000-0002-0000-0000-000013000000}">
          <x14:formula1>
            <xm:f>Listenfelder!$N$2:$N$3</xm:f>
          </x14:formula1>
          <xm:sqref>AA72:AC72</xm:sqref>
        </x14:dataValidation>
        <x14:dataValidation type="date" allowBlank="1" showInputMessage="1" showErrorMessage="1" xr:uid="{00000000-0002-0000-0000-000014000000}">
          <x14:formula1>
            <xm:f>Listenfelder!S158</xm:f>
          </x14:formula1>
          <x14:formula2>
            <xm:f>Listenfelder!S159</xm:f>
          </x14:formula2>
          <xm:sqref>AM158:AU158 S158:W158</xm:sqref>
        </x14:dataValidation>
        <x14:dataValidation type="date" allowBlank="1" showInputMessage="1" showErrorMessage="1" xr:uid="{00000000-0002-0000-0000-000015000000}">
          <x14:formula1>
            <xm:f>Listenfelder!S153</xm:f>
          </x14:formula1>
          <x14:formula2>
            <xm:f>Listenfelder!S154</xm:f>
          </x14:formula2>
          <xm:sqref>AM154:AU154 S154:W154</xm:sqref>
        </x14:dataValidation>
        <x14:dataValidation type="date" allowBlank="1" showInputMessage="1" showErrorMessage="1" xr:uid="{00000000-0002-0000-0000-000016000000}">
          <x14:formula1>
            <xm:f>Listenfelder!AA110</xm:f>
          </x14:formula1>
          <x14:formula2>
            <xm:f>Listenfelder!AA111</xm:f>
          </x14:formula2>
          <xm:sqref>AA126:AU126</xm:sqref>
        </x14:dataValidation>
        <x14:dataValidation type="date" allowBlank="1" showInputMessage="1" showErrorMessage="1" xr:uid="{00000000-0002-0000-0000-000017000000}">
          <x14:formula1>
            <xm:f>Listenfelder!AA71</xm:f>
          </x14:formula1>
          <x14:formula2>
            <xm:f>Listenfelder!AA72</xm:f>
          </x14:formula2>
          <xm:sqref>AA85:AU85</xm:sqref>
        </x14:dataValidation>
        <x14:dataValidation type="date" allowBlank="1" showInputMessage="1" showErrorMessage="1" xr:uid="{00000000-0002-0000-0000-000018000000}">
          <x14:formula1>
            <xm:f>Listenfelder!O45</xm:f>
          </x14:formula1>
          <x14:formula2>
            <xm:f>Listenfelder!O46</xm:f>
          </x14:formula2>
          <xm:sqref>O64:W64</xm:sqref>
        </x14:dataValidation>
        <x14:dataValidation type="date" allowBlank="1" showInputMessage="1" showErrorMessage="1" xr:uid="{00000000-0002-0000-0000-000019000000}">
          <x14:formula1>
            <xm:f>Listenfelder!AA2</xm:f>
          </x14:formula1>
          <x14:formula2>
            <xm:f>Listenfelder!AA3</xm:f>
          </x14:formula2>
          <xm:sqref>AA33:AU33</xm:sqref>
        </x14:dataValidation>
        <x14:dataValidation type="date" allowBlank="1" showInputMessage="1" showErrorMessage="1" xr:uid="{00000000-0002-0000-0000-00001A000000}">
          <x14:formula1>
            <xm:f>Listenfelder!J188</xm:f>
          </x14:formula1>
          <x14:formula2>
            <xm:f>Listenfelder!J189</xm:f>
          </x14:formula2>
          <xm:sqref>K183:O183</xm:sqref>
        </x14:dataValidation>
        <x14:dataValidation type="date" allowBlank="1" showInputMessage="1" showErrorMessage="1" xr:uid="{00000000-0002-0000-0000-00001B000000}">
          <x14:formula1>
            <xm:f>Listenfelder!J183</xm:f>
          </x14:formula1>
          <x14:formula2>
            <xm:f>Listenfelder!J184</xm:f>
          </x14:formula2>
          <xm:sqref>K179:O179</xm:sqref>
        </x14:dataValidation>
        <x14:dataValidation type="date" allowBlank="1" showInputMessage="1" showErrorMessage="1" xr:uid="{00000000-0002-0000-0000-00001C000000}">
          <x14:formula1>
            <xm:f>Listenfelder!A188</xm:f>
          </x14:formula1>
          <x14:formula2>
            <xm:f>Listenfelder!A189</xm:f>
          </x14:formula2>
          <xm:sqref>C183:G183</xm:sqref>
        </x14:dataValidation>
        <x14:dataValidation type="date" allowBlank="1" showInputMessage="1" showErrorMessage="1" xr:uid="{00000000-0002-0000-0000-00001D000000}">
          <x14:formula1>
            <xm:f>Listenfelder!A183</xm:f>
          </x14:formula1>
          <x14:formula2>
            <xm:f>Listenfelder!A184</xm:f>
          </x14:formula2>
          <xm:sqref>C179:G179</xm:sqref>
        </x14:dataValidation>
        <x14:dataValidation type="date" allowBlank="1" showInputMessage="1" showErrorMessage="1" xr:uid="{00000000-0002-0000-0000-00001E000000}">
          <x14:formula1>
            <xm:f>Listenfelder!A171</xm:f>
          </x14:formula1>
          <x14:formula2>
            <xm:f>Listenfelder!A172</xm:f>
          </x14:formula2>
          <xm:sqref>C169:W169</xm:sqref>
        </x14:dataValidation>
        <x14:dataValidation type="date" allowBlank="1" showInputMessage="1" showErrorMessage="1" xr:uid="{00000000-0002-0000-0000-00001F000000}">
          <x14:formula1>
            <xm:f>Listenfelder!A110</xm:f>
          </x14:formula1>
          <x14:formula2>
            <xm:f>Listenfelder!A111</xm:f>
          </x14:formula2>
          <xm:sqref>C126:W126</xm:sqref>
        </x14:dataValidation>
        <x14:dataValidation type="date" allowBlank="1" showInputMessage="1" showErrorMessage="1" xr:uid="{00000000-0002-0000-0000-000020000000}">
          <x14:formula1>
            <xm:f>Listenfelder!A45</xm:f>
          </x14:formula1>
          <x14:formula2>
            <xm:f>Listenfelder!A46</xm:f>
          </x14:formula2>
          <xm:sqref>C112:W112 C64:K64</xm:sqref>
        </x14:dataValidation>
        <x14:dataValidation type="date" allowBlank="1" showInputMessage="1" showErrorMessage="1" xr:uid="{00000000-0002-0000-0000-000021000000}">
          <x14:formula1>
            <xm:f>Listenfelder!A71</xm:f>
          </x14:formula1>
          <x14:formula2>
            <xm:f>Listenfelder!A72</xm:f>
          </x14:formula2>
          <xm:sqref>C85:W85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5"/>
  <sheetViews>
    <sheetView workbookViewId="0">
      <selection activeCell="F20" sqref="F20"/>
    </sheetView>
  </sheetViews>
  <sheetFormatPr baseColWidth="10" defaultRowHeight="14.4" x14ac:dyDescent="0.3"/>
  <sheetData>
    <row r="1" spans="1:1" x14ac:dyDescent="0.3">
      <c r="A1" t="s">
        <v>358</v>
      </c>
    </row>
    <row r="2" spans="1:1" x14ac:dyDescent="0.3">
      <c r="A2" s="30" t="s">
        <v>235</v>
      </c>
    </row>
    <row r="3" spans="1:1" x14ac:dyDescent="0.3">
      <c r="A3" t="s">
        <v>359</v>
      </c>
    </row>
    <row r="4" spans="1:1" x14ac:dyDescent="0.3">
      <c r="A4" s="30" t="s">
        <v>236</v>
      </c>
    </row>
    <row r="5" spans="1:1" x14ac:dyDescent="0.3">
      <c r="A5" t="s">
        <v>360</v>
      </c>
    </row>
    <row r="6" spans="1:1" x14ac:dyDescent="0.3">
      <c r="A6" s="30" t="s">
        <v>237</v>
      </c>
    </row>
    <row r="7" spans="1:1" x14ac:dyDescent="0.3">
      <c r="A7" t="s">
        <v>365</v>
      </c>
    </row>
    <row r="8" spans="1:1" x14ac:dyDescent="0.3">
      <c r="A8" s="30" t="s">
        <v>364</v>
      </c>
    </row>
    <row r="9" spans="1:1" x14ac:dyDescent="0.3">
      <c r="A9" t="s">
        <v>363</v>
      </c>
    </row>
    <row r="10" spans="1:1" x14ac:dyDescent="0.3">
      <c r="A10" t="s">
        <v>239</v>
      </c>
    </row>
    <row r="11" spans="1:1" x14ac:dyDescent="0.3">
      <c r="A11" s="30" t="s">
        <v>375</v>
      </c>
    </row>
    <row r="12" spans="1:1" x14ac:dyDescent="0.3">
      <c r="A12" t="s">
        <v>357</v>
      </c>
    </row>
    <row r="13" spans="1:1" x14ac:dyDescent="0.3">
      <c r="A13" s="30" t="s">
        <v>374</v>
      </c>
    </row>
    <row r="14" spans="1:1" x14ac:dyDescent="0.3">
      <c r="A14" t="s">
        <v>361</v>
      </c>
    </row>
    <row r="15" spans="1:1" x14ac:dyDescent="0.3">
      <c r="A15" s="30" t="s">
        <v>362</v>
      </c>
    </row>
  </sheetData>
  <sheetProtection algorithmName="SHA-512" hashValue="M3dmB+dcZt/FZ3MpfNK7zI9HvRnnk506OLDDsXCY9DabIOopEl35ne+IjKqHOX1Fpl489h2rsuCmmYf5Anf3tg==" saltValue="NItMtgJqU+4Xe3QtD+jAqw=="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4"/>
  <sheetViews>
    <sheetView workbookViewId="0">
      <selection activeCell="A2" sqref="A2:A5"/>
    </sheetView>
  </sheetViews>
  <sheetFormatPr baseColWidth="10" defaultColWidth="20.6640625" defaultRowHeight="14.4" x14ac:dyDescent="0.3"/>
  <cols>
    <col min="1" max="1" width="12.44140625" customWidth="1"/>
    <col min="2" max="2" width="16.6640625" bestFit="1" customWidth="1"/>
    <col min="3" max="3" width="16.44140625" bestFit="1" customWidth="1"/>
    <col min="4" max="4" width="10.6640625" bestFit="1" customWidth="1"/>
    <col min="5" max="5" width="43.88671875" bestFit="1" customWidth="1"/>
    <col min="6" max="6" width="58" bestFit="1" customWidth="1"/>
    <col min="7" max="7" width="23.44140625" bestFit="1" customWidth="1"/>
    <col min="8" max="8" width="81.5546875" hidden="1" customWidth="1"/>
    <col min="9" max="9" width="12.5546875" bestFit="1" customWidth="1"/>
    <col min="10" max="10" width="33.109375" bestFit="1" customWidth="1"/>
    <col min="11" max="11" width="49.44140625" bestFit="1" customWidth="1"/>
    <col min="12" max="12" width="24.33203125" bestFit="1" customWidth="1"/>
    <col min="16" max="16" width="21.5546875" bestFit="1" customWidth="1"/>
  </cols>
  <sheetData>
    <row r="1" spans="1:29" s="1" customFormat="1" x14ac:dyDescent="0.3">
      <c r="A1" s="1" t="s">
        <v>5</v>
      </c>
      <c r="B1" s="1" t="s">
        <v>91</v>
      </c>
      <c r="C1" s="1" t="s">
        <v>22</v>
      </c>
      <c r="D1" s="1" t="s">
        <v>99</v>
      </c>
      <c r="E1" s="1" t="s">
        <v>36</v>
      </c>
      <c r="F1" s="1" t="s">
        <v>37</v>
      </c>
      <c r="G1" s="1" t="s">
        <v>111</v>
      </c>
      <c r="H1" s="1" t="s">
        <v>54</v>
      </c>
      <c r="I1" s="1" t="s">
        <v>380</v>
      </c>
      <c r="J1" s="1" t="s">
        <v>123</v>
      </c>
      <c r="K1" s="1" t="s">
        <v>65</v>
      </c>
      <c r="L1" s="1" t="s">
        <v>176</v>
      </c>
      <c r="M1" s="1" t="s">
        <v>32</v>
      </c>
      <c r="N1" s="1" t="s">
        <v>381</v>
      </c>
      <c r="O1" s="1" t="s">
        <v>33</v>
      </c>
      <c r="P1" s="1" t="s">
        <v>182</v>
      </c>
      <c r="Q1" s="1" t="s">
        <v>183</v>
      </c>
      <c r="R1" s="1" t="s">
        <v>56</v>
      </c>
      <c r="S1" s="1" t="s">
        <v>190</v>
      </c>
      <c r="T1" s="1" t="s">
        <v>62</v>
      </c>
      <c r="U1" s="1" t="s">
        <v>68</v>
      </c>
      <c r="V1" s="1" t="s">
        <v>69</v>
      </c>
      <c r="W1" s="1" t="s">
        <v>70</v>
      </c>
      <c r="X1" s="1" t="s">
        <v>71</v>
      </c>
      <c r="Y1" s="1" t="s">
        <v>72</v>
      </c>
      <c r="Z1" s="1" t="s">
        <v>73</v>
      </c>
      <c r="AA1" s="1" t="s">
        <v>204</v>
      </c>
      <c r="AB1" s="1" t="s">
        <v>216</v>
      </c>
      <c r="AC1" s="1" t="s">
        <v>217</v>
      </c>
    </row>
    <row r="2" spans="1:29" x14ac:dyDescent="0.3">
      <c r="A2" s="62" t="s">
        <v>88</v>
      </c>
      <c r="B2" t="s">
        <v>92</v>
      </c>
      <c r="C2" t="s">
        <v>97</v>
      </c>
      <c r="D2" t="s">
        <v>97</v>
      </c>
      <c r="E2" t="s">
        <v>100</v>
      </c>
      <c r="F2" t="s">
        <v>105</v>
      </c>
      <c r="G2" t="s">
        <v>112</v>
      </c>
      <c r="H2" t="s">
        <v>116</v>
      </c>
      <c r="I2" t="s">
        <v>97</v>
      </c>
      <c r="J2" t="s">
        <v>141</v>
      </c>
      <c r="K2" t="s">
        <v>153</v>
      </c>
      <c r="L2" t="s">
        <v>177</v>
      </c>
      <c r="M2" t="s">
        <v>180</v>
      </c>
      <c r="N2" t="s">
        <v>97</v>
      </c>
      <c r="O2" t="s">
        <v>97</v>
      </c>
      <c r="P2" t="s">
        <v>97</v>
      </c>
      <c r="Q2" t="s">
        <v>97</v>
      </c>
      <c r="R2" t="s">
        <v>185</v>
      </c>
      <c r="S2" t="s">
        <v>97</v>
      </c>
      <c r="T2" t="s">
        <v>191</v>
      </c>
      <c r="U2" t="s">
        <v>97</v>
      </c>
      <c r="V2" s="17" t="s">
        <v>197</v>
      </c>
      <c r="W2" s="17" t="s">
        <v>197</v>
      </c>
      <c r="X2" s="17" t="s">
        <v>221</v>
      </c>
      <c r="Y2" s="17" t="s">
        <v>224</v>
      </c>
      <c r="Z2" s="17" t="s">
        <v>227</v>
      </c>
      <c r="AA2" s="18">
        <v>1</v>
      </c>
      <c r="AB2" t="s">
        <v>97</v>
      </c>
    </row>
    <row r="3" spans="1:29" x14ac:dyDescent="0.3">
      <c r="A3" s="62" t="s">
        <v>89</v>
      </c>
      <c r="B3" t="s">
        <v>93</v>
      </c>
      <c r="C3" t="s">
        <v>98</v>
      </c>
      <c r="D3" t="s">
        <v>98</v>
      </c>
      <c r="E3" t="s">
        <v>101</v>
      </c>
      <c r="F3" t="s">
        <v>106</v>
      </c>
      <c r="G3" t="s">
        <v>113</v>
      </c>
      <c r="H3" t="s">
        <v>117</v>
      </c>
      <c r="I3" t="s">
        <v>98</v>
      </c>
      <c r="J3" t="s">
        <v>142</v>
      </c>
      <c r="K3" t="s">
        <v>154</v>
      </c>
      <c r="L3" t="s">
        <v>178</v>
      </c>
      <c r="M3" t="s">
        <v>181</v>
      </c>
      <c r="N3" t="s">
        <v>98</v>
      </c>
      <c r="O3" t="s">
        <v>98</v>
      </c>
      <c r="P3" t="s">
        <v>98</v>
      </c>
      <c r="Q3" t="s">
        <v>98</v>
      </c>
      <c r="R3" t="s">
        <v>186</v>
      </c>
      <c r="S3" t="s">
        <v>98</v>
      </c>
      <c r="T3" t="s">
        <v>192</v>
      </c>
      <c r="U3" t="s">
        <v>98</v>
      </c>
      <c r="V3" s="17" t="s">
        <v>198</v>
      </c>
      <c r="W3" s="17" t="s">
        <v>218</v>
      </c>
      <c r="X3" s="17" t="s">
        <v>222</v>
      </c>
      <c r="Y3" s="17" t="s">
        <v>225</v>
      </c>
      <c r="Z3" s="17" t="s">
        <v>228</v>
      </c>
      <c r="AA3" s="18">
        <v>73415</v>
      </c>
      <c r="AB3" t="s">
        <v>98</v>
      </c>
    </row>
    <row r="4" spans="1:29" x14ac:dyDescent="0.3">
      <c r="A4" s="62" t="s">
        <v>90</v>
      </c>
      <c r="B4" t="s">
        <v>94</v>
      </c>
      <c r="E4" t="s">
        <v>102</v>
      </c>
      <c r="F4" t="s">
        <v>107</v>
      </c>
      <c r="G4" t="s">
        <v>114</v>
      </c>
      <c r="H4" t="s">
        <v>118</v>
      </c>
      <c r="J4" t="s">
        <v>140</v>
      </c>
      <c r="K4" t="s">
        <v>155</v>
      </c>
      <c r="L4" t="s">
        <v>179</v>
      </c>
      <c r="R4" t="s">
        <v>187</v>
      </c>
      <c r="T4" t="s">
        <v>193</v>
      </c>
      <c r="V4" s="17" t="s">
        <v>199</v>
      </c>
      <c r="W4" s="17" t="s">
        <v>219</v>
      </c>
      <c r="X4" t="s">
        <v>223</v>
      </c>
      <c r="Y4" s="17" t="s">
        <v>226</v>
      </c>
      <c r="Z4" s="17" t="s">
        <v>229</v>
      </c>
    </row>
    <row r="5" spans="1:29" x14ac:dyDescent="0.3">
      <c r="A5" s="62" t="s">
        <v>388</v>
      </c>
      <c r="B5" t="s">
        <v>95</v>
      </c>
      <c r="E5" t="s">
        <v>103</v>
      </c>
      <c r="F5" t="s">
        <v>108</v>
      </c>
      <c r="G5" t="s">
        <v>115</v>
      </c>
      <c r="H5" t="s">
        <v>119</v>
      </c>
      <c r="J5" t="s">
        <v>143</v>
      </c>
      <c r="K5" t="s">
        <v>156</v>
      </c>
      <c r="T5" t="s">
        <v>194</v>
      </c>
      <c r="V5" s="17" t="s">
        <v>200</v>
      </c>
      <c r="W5" s="17" t="s">
        <v>220</v>
      </c>
    </row>
    <row r="6" spans="1:29" x14ac:dyDescent="0.3">
      <c r="B6" t="s">
        <v>96</v>
      </c>
      <c r="E6" t="s">
        <v>104</v>
      </c>
      <c r="F6" t="s">
        <v>109</v>
      </c>
      <c r="H6" t="s">
        <v>120</v>
      </c>
      <c r="J6" t="s">
        <v>144</v>
      </c>
      <c r="K6" t="s">
        <v>157</v>
      </c>
      <c r="T6" t="s">
        <v>195</v>
      </c>
      <c r="V6" s="17" t="s">
        <v>201</v>
      </c>
    </row>
    <row r="7" spans="1:29" x14ac:dyDescent="0.3">
      <c r="F7" t="s">
        <v>110</v>
      </c>
      <c r="H7" t="s">
        <v>121</v>
      </c>
      <c r="J7" t="s">
        <v>145</v>
      </c>
      <c r="K7" t="s">
        <v>158</v>
      </c>
      <c r="T7" t="s">
        <v>196</v>
      </c>
      <c r="V7" s="17" t="s">
        <v>202</v>
      </c>
    </row>
    <row r="8" spans="1:29" x14ac:dyDescent="0.3">
      <c r="F8" t="s">
        <v>104</v>
      </c>
      <c r="H8" t="s">
        <v>122</v>
      </c>
      <c r="J8" t="s">
        <v>146</v>
      </c>
      <c r="K8" t="s">
        <v>159</v>
      </c>
      <c r="V8" s="17" t="s">
        <v>203</v>
      </c>
    </row>
    <row r="9" spans="1:29" x14ac:dyDescent="0.3">
      <c r="H9" t="s">
        <v>128</v>
      </c>
      <c r="J9" t="s">
        <v>147</v>
      </c>
      <c r="K9" t="s">
        <v>160</v>
      </c>
    </row>
    <row r="10" spans="1:29" x14ac:dyDescent="0.3">
      <c r="H10" t="s">
        <v>129</v>
      </c>
      <c r="J10" t="s">
        <v>148</v>
      </c>
      <c r="K10" t="s">
        <v>161</v>
      </c>
    </row>
    <row r="11" spans="1:29" x14ac:dyDescent="0.3">
      <c r="H11" t="s">
        <v>130</v>
      </c>
      <c r="J11" t="s">
        <v>149</v>
      </c>
      <c r="K11" t="s">
        <v>162</v>
      </c>
    </row>
    <row r="12" spans="1:29" x14ac:dyDescent="0.3">
      <c r="H12" t="s">
        <v>131</v>
      </c>
      <c r="J12" t="s">
        <v>150</v>
      </c>
      <c r="K12" t="s">
        <v>163</v>
      </c>
    </row>
    <row r="13" spans="1:29" x14ac:dyDescent="0.3">
      <c r="H13" t="s">
        <v>132</v>
      </c>
      <c r="J13" t="s">
        <v>151</v>
      </c>
      <c r="K13" t="s">
        <v>164</v>
      </c>
    </row>
    <row r="14" spans="1:29" x14ac:dyDescent="0.3">
      <c r="H14" t="s">
        <v>133</v>
      </c>
      <c r="K14" t="s">
        <v>165</v>
      </c>
    </row>
    <row r="15" spans="1:29" x14ac:dyDescent="0.3">
      <c r="H15" t="s">
        <v>134</v>
      </c>
      <c r="K15" t="s">
        <v>166</v>
      </c>
    </row>
    <row r="16" spans="1:29" x14ac:dyDescent="0.3">
      <c r="H16" t="s">
        <v>135</v>
      </c>
      <c r="K16" t="s">
        <v>167</v>
      </c>
    </row>
    <row r="17" spans="8:11" x14ac:dyDescent="0.3">
      <c r="H17" t="s">
        <v>136</v>
      </c>
      <c r="K17" t="s">
        <v>168</v>
      </c>
    </row>
    <row r="18" spans="8:11" x14ac:dyDescent="0.3">
      <c r="H18" t="s">
        <v>137</v>
      </c>
      <c r="K18" t="s">
        <v>169</v>
      </c>
    </row>
    <row r="19" spans="8:11" x14ac:dyDescent="0.3">
      <c r="H19" t="s">
        <v>138</v>
      </c>
      <c r="K19" t="s">
        <v>170</v>
      </c>
    </row>
    <row r="20" spans="8:11" x14ac:dyDescent="0.3">
      <c r="H20" t="s">
        <v>139</v>
      </c>
      <c r="K20" t="s">
        <v>171</v>
      </c>
    </row>
    <row r="21" spans="8:11" x14ac:dyDescent="0.3">
      <c r="K21" t="s">
        <v>172</v>
      </c>
    </row>
    <row r="22" spans="8:11" x14ac:dyDescent="0.3">
      <c r="K22" t="s">
        <v>173</v>
      </c>
    </row>
    <row r="23" spans="8:11" x14ac:dyDescent="0.3">
      <c r="K23" t="s">
        <v>174</v>
      </c>
    </row>
    <row r="24" spans="8:11" x14ac:dyDescent="0.3">
      <c r="K24" t="s">
        <v>175</v>
      </c>
    </row>
  </sheetData>
  <sheetProtection algorithmName="SHA-512" hashValue="50jcxUe8fiF6oFoBFBW4WS8TD9nx39hw1gLVAK0pQL6VRc02mbEPND3VchFTjlU45GJGn/2rMSrwZB5hcrvsJg==" saltValue="HBth8HWhDAMfrLaH95xEBw==" spinCount="100000" sheet="1" objects="1" selectLockedCells="1" selectUnlockedCells="1"/>
  <dataConsolidate/>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3"/>
  <sheetViews>
    <sheetView workbookViewId="0">
      <pane ySplit="1" topLeftCell="A2" activePane="bottomLeft" state="frozen"/>
      <selection pane="bottomLeft" activeCell="B2" sqref="B2:B103"/>
    </sheetView>
  </sheetViews>
  <sheetFormatPr baseColWidth="10" defaultRowHeight="14.4" x14ac:dyDescent="0.3"/>
  <cols>
    <col min="1" max="1" width="3.33203125" customWidth="1"/>
    <col min="2" max="2" width="3.6640625" style="34" bestFit="1" customWidth="1"/>
    <col min="3" max="3" width="20.6640625" style="34" customWidth="1"/>
    <col min="4" max="4" width="36.33203125" style="34" bestFit="1" customWidth="1"/>
    <col min="5" max="5" width="39.5546875" style="34" bestFit="1" customWidth="1"/>
    <col min="6" max="6" width="15.109375" style="34" bestFit="1" customWidth="1"/>
    <col min="7" max="7" width="21.44140625" style="34" bestFit="1" customWidth="1"/>
    <col min="8" max="9" width="4.88671875" style="35" customWidth="1"/>
    <col min="10" max="10" width="11.109375" style="35" bestFit="1" customWidth="1"/>
    <col min="11" max="11" width="11.109375" style="35" customWidth="1"/>
  </cols>
  <sheetData>
    <row r="1" spans="1:11" x14ac:dyDescent="0.3">
      <c r="B1" s="32" t="s">
        <v>238</v>
      </c>
      <c r="C1" s="32" t="s">
        <v>264</v>
      </c>
      <c r="D1" s="32" t="s">
        <v>244</v>
      </c>
      <c r="E1" s="32" t="s">
        <v>245</v>
      </c>
      <c r="F1" s="32" t="s">
        <v>247</v>
      </c>
      <c r="G1" s="32" t="s">
        <v>241</v>
      </c>
      <c r="H1" s="33" t="s">
        <v>256</v>
      </c>
      <c r="I1" s="33" t="s">
        <v>243</v>
      </c>
      <c r="J1" s="33" t="s">
        <v>257</v>
      </c>
      <c r="K1" s="33" t="s">
        <v>268</v>
      </c>
    </row>
    <row r="2" spans="1:11" x14ac:dyDescent="0.3">
      <c r="A2">
        <v>0</v>
      </c>
      <c r="B2" s="34">
        <v>1</v>
      </c>
      <c r="C2" s="34" t="s">
        <v>265</v>
      </c>
      <c r="D2" s="34" t="s">
        <v>124</v>
      </c>
      <c r="G2" s="34" t="s">
        <v>242</v>
      </c>
    </row>
    <row r="3" spans="1:11" x14ac:dyDescent="0.3">
      <c r="B3" s="34">
        <v>2</v>
      </c>
      <c r="C3" s="34" t="s">
        <v>265</v>
      </c>
      <c r="D3" s="34" t="s">
        <v>125</v>
      </c>
      <c r="G3" s="34" t="s">
        <v>242</v>
      </c>
    </row>
    <row r="4" spans="1:11" x14ac:dyDescent="0.3">
      <c r="B4" s="34">
        <v>3</v>
      </c>
      <c r="C4" s="34" t="s">
        <v>265</v>
      </c>
      <c r="D4" s="34" t="s">
        <v>126</v>
      </c>
      <c r="G4" s="34" t="s">
        <v>242</v>
      </c>
    </row>
    <row r="5" spans="1:11" x14ac:dyDescent="0.3">
      <c r="B5" s="34">
        <v>4</v>
      </c>
      <c r="C5" s="34" t="s">
        <v>265</v>
      </c>
      <c r="D5" s="34" t="s">
        <v>11</v>
      </c>
    </row>
    <row r="6" spans="1:11" s="38" customFormat="1" x14ac:dyDescent="0.3">
      <c r="A6" s="38">
        <v>1</v>
      </c>
      <c r="B6" s="36">
        <v>5</v>
      </c>
      <c r="C6" s="36" t="s">
        <v>7</v>
      </c>
      <c r="D6" s="36" t="s">
        <v>8</v>
      </c>
      <c r="E6" s="36" t="s">
        <v>240</v>
      </c>
      <c r="F6" s="36" t="s">
        <v>248</v>
      </c>
      <c r="G6" s="36" t="s">
        <v>242</v>
      </c>
      <c r="H6" s="37"/>
      <c r="I6" s="37">
        <v>30</v>
      </c>
      <c r="J6" s="37" t="s">
        <v>97</v>
      </c>
      <c r="K6" s="37"/>
    </row>
    <row r="7" spans="1:11" s="39" customFormat="1" x14ac:dyDescent="0.3">
      <c r="B7" s="36">
        <v>6</v>
      </c>
      <c r="C7" s="36" t="s">
        <v>7</v>
      </c>
      <c r="D7" s="36" t="s">
        <v>9</v>
      </c>
      <c r="E7" s="36" t="s">
        <v>9</v>
      </c>
      <c r="F7" s="36" t="s">
        <v>249</v>
      </c>
      <c r="G7" s="36" t="s">
        <v>242</v>
      </c>
      <c r="H7" s="37"/>
      <c r="I7" s="37">
        <v>30</v>
      </c>
      <c r="J7" s="37" t="s">
        <v>97</v>
      </c>
      <c r="K7" s="37"/>
    </row>
    <row r="8" spans="1:11" s="39" customFormat="1" x14ac:dyDescent="0.3">
      <c r="B8" s="36">
        <v>7</v>
      </c>
      <c r="C8" s="36" t="s">
        <v>7</v>
      </c>
      <c r="D8" s="36" t="s">
        <v>12</v>
      </c>
      <c r="E8" s="36" t="s">
        <v>12</v>
      </c>
      <c r="F8" s="36" t="s">
        <v>335</v>
      </c>
      <c r="G8" s="36" t="s">
        <v>242</v>
      </c>
      <c r="H8" s="37"/>
      <c r="I8" s="37"/>
      <c r="J8" s="37"/>
      <c r="K8" s="37"/>
    </row>
    <row r="9" spans="1:11" s="39" customFormat="1" x14ac:dyDescent="0.3">
      <c r="B9" s="36">
        <v>8</v>
      </c>
      <c r="C9" s="36" t="s">
        <v>7</v>
      </c>
      <c r="D9" s="36" t="s">
        <v>263</v>
      </c>
      <c r="E9" s="36" t="s">
        <v>263</v>
      </c>
      <c r="F9" s="36" t="s">
        <v>324</v>
      </c>
      <c r="G9" s="36" t="s">
        <v>204</v>
      </c>
      <c r="H9" s="37"/>
      <c r="I9" s="37"/>
      <c r="J9" s="37" t="s">
        <v>97</v>
      </c>
      <c r="K9" s="37"/>
    </row>
    <row r="10" spans="1:11" s="39" customFormat="1" x14ac:dyDescent="0.3">
      <c r="B10" s="36">
        <v>9</v>
      </c>
      <c r="C10" s="36" t="s">
        <v>7</v>
      </c>
      <c r="D10" s="36" t="s">
        <v>14</v>
      </c>
      <c r="E10" s="36" t="s">
        <v>14</v>
      </c>
      <c r="F10" s="36" t="s">
        <v>250</v>
      </c>
      <c r="G10" s="36" t="s">
        <v>242</v>
      </c>
      <c r="H10" s="37"/>
      <c r="I10" s="37">
        <v>33</v>
      </c>
      <c r="J10" s="37" t="s">
        <v>97</v>
      </c>
      <c r="K10" s="37"/>
    </row>
    <row r="11" spans="1:11" s="39" customFormat="1" x14ac:dyDescent="0.3">
      <c r="B11" s="36">
        <v>10</v>
      </c>
      <c r="C11" s="36" t="s">
        <v>7</v>
      </c>
      <c r="D11" s="36" t="s">
        <v>246</v>
      </c>
      <c r="E11" s="36" t="s">
        <v>246</v>
      </c>
      <c r="F11" s="36" t="s">
        <v>251</v>
      </c>
      <c r="G11" s="36" t="s">
        <v>242</v>
      </c>
      <c r="H11" s="37"/>
      <c r="I11" s="37">
        <v>9</v>
      </c>
      <c r="J11" s="37" t="s">
        <v>97</v>
      </c>
      <c r="K11" s="37"/>
    </row>
    <row r="12" spans="1:11" s="39" customFormat="1" x14ac:dyDescent="0.3">
      <c r="B12" s="36">
        <v>11</v>
      </c>
      <c r="C12" s="36" t="s">
        <v>7</v>
      </c>
      <c r="D12" s="36" t="s">
        <v>16</v>
      </c>
      <c r="E12" s="36" t="s">
        <v>252</v>
      </c>
      <c r="F12" s="36" t="s">
        <v>254</v>
      </c>
      <c r="G12" s="36" t="s">
        <v>252</v>
      </c>
      <c r="H12" s="37"/>
      <c r="I12" s="37">
        <v>10</v>
      </c>
      <c r="J12" s="37" t="s">
        <v>97</v>
      </c>
      <c r="K12" s="37"/>
    </row>
    <row r="13" spans="1:11" s="39" customFormat="1" x14ac:dyDescent="0.3">
      <c r="B13" s="36">
        <v>12</v>
      </c>
      <c r="C13" s="36" t="s">
        <v>7</v>
      </c>
      <c r="D13" s="36" t="s">
        <v>17</v>
      </c>
      <c r="E13" s="36" t="s">
        <v>253</v>
      </c>
      <c r="F13" s="36" t="s">
        <v>255</v>
      </c>
      <c r="G13" s="36" t="s">
        <v>242</v>
      </c>
      <c r="H13" s="37">
        <v>2</v>
      </c>
      <c r="I13" s="37">
        <v>34</v>
      </c>
      <c r="J13" s="37" t="s">
        <v>97</v>
      </c>
      <c r="K13" s="37"/>
    </row>
    <row r="14" spans="1:11" s="39" customFormat="1" x14ac:dyDescent="0.3">
      <c r="B14" s="36">
        <v>13</v>
      </c>
      <c r="C14" s="36" t="s">
        <v>7</v>
      </c>
      <c r="D14" s="36" t="s">
        <v>18</v>
      </c>
      <c r="E14" s="36"/>
      <c r="F14" s="36"/>
      <c r="G14" s="36"/>
      <c r="H14" s="37"/>
      <c r="I14" s="37"/>
      <c r="J14" s="37"/>
      <c r="K14" s="37"/>
    </row>
    <row r="15" spans="1:11" s="39" customFormat="1" x14ac:dyDescent="0.3">
      <c r="B15" s="36">
        <v>14</v>
      </c>
      <c r="C15" s="36" t="s">
        <v>7</v>
      </c>
      <c r="D15" s="36" t="s">
        <v>336</v>
      </c>
      <c r="E15" s="36" t="s">
        <v>336</v>
      </c>
      <c r="F15" s="36" t="s">
        <v>337</v>
      </c>
      <c r="G15" s="36" t="s">
        <v>258</v>
      </c>
      <c r="H15" s="37"/>
      <c r="I15" s="37"/>
      <c r="J15" s="37"/>
      <c r="K15" s="37"/>
    </row>
    <row r="16" spans="1:11" s="39" customFormat="1" x14ac:dyDescent="0.3">
      <c r="B16" s="36">
        <v>15</v>
      </c>
      <c r="C16" s="36" t="s">
        <v>7</v>
      </c>
      <c r="D16" s="36" t="s">
        <v>259</v>
      </c>
      <c r="E16" s="36" t="s">
        <v>259</v>
      </c>
      <c r="F16" s="36" t="s">
        <v>334</v>
      </c>
      <c r="G16" s="36" t="s">
        <v>242</v>
      </c>
      <c r="H16" s="37">
        <v>2</v>
      </c>
      <c r="I16" s="37">
        <v>34</v>
      </c>
      <c r="J16" s="37"/>
      <c r="K16" s="37"/>
    </row>
    <row r="17" spans="1:11" s="39" customFormat="1" x14ac:dyDescent="0.3">
      <c r="B17" s="36">
        <v>16</v>
      </c>
      <c r="C17" s="36" t="s">
        <v>7</v>
      </c>
      <c r="D17" s="36" t="s">
        <v>260</v>
      </c>
      <c r="E17" s="36"/>
      <c r="F17" s="36"/>
      <c r="G17" s="36"/>
      <c r="H17" s="37"/>
      <c r="I17" s="37"/>
      <c r="J17" s="37"/>
      <c r="K17" s="37"/>
    </row>
    <row r="18" spans="1:11" s="39" customFormat="1" x14ac:dyDescent="0.3">
      <c r="B18" s="36">
        <v>17</v>
      </c>
      <c r="C18" s="36" t="s">
        <v>7</v>
      </c>
      <c r="D18" s="36" t="s">
        <v>5</v>
      </c>
      <c r="E18" s="36" t="s">
        <v>5</v>
      </c>
      <c r="F18" s="36" t="s">
        <v>333</v>
      </c>
      <c r="G18" s="36" t="s">
        <v>5</v>
      </c>
      <c r="H18" s="37"/>
      <c r="I18" s="37"/>
      <c r="J18" s="37"/>
      <c r="K18" s="37"/>
    </row>
    <row r="19" spans="1:11" s="39" customFormat="1" x14ac:dyDescent="0.3">
      <c r="B19" s="36">
        <v>18</v>
      </c>
      <c r="C19" s="36" t="s">
        <v>7</v>
      </c>
      <c r="D19" s="36" t="s">
        <v>91</v>
      </c>
      <c r="E19" s="36" t="s">
        <v>91</v>
      </c>
      <c r="F19" s="36" t="s">
        <v>325</v>
      </c>
      <c r="G19" s="36" t="s">
        <v>91</v>
      </c>
      <c r="H19" s="37"/>
      <c r="I19" s="37"/>
      <c r="J19" s="37"/>
      <c r="K19" s="37"/>
    </row>
    <row r="20" spans="1:11" s="39" customFormat="1" x14ac:dyDescent="0.3">
      <c r="B20" s="36">
        <v>19</v>
      </c>
      <c r="C20" s="36" t="s">
        <v>7</v>
      </c>
      <c r="D20" s="36" t="s">
        <v>261</v>
      </c>
      <c r="E20" s="36"/>
      <c r="F20" s="36"/>
      <c r="G20" s="36"/>
      <c r="H20" s="37"/>
      <c r="I20" s="37"/>
      <c r="J20" s="37"/>
      <c r="K20" s="37"/>
    </row>
    <row r="21" spans="1:11" s="39" customFormat="1" x14ac:dyDescent="0.3">
      <c r="B21" s="36">
        <v>20</v>
      </c>
      <c r="C21" s="36" t="s">
        <v>7</v>
      </c>
      <c r="D21" s="36" t="s">
        <v>6</v>
      </c>
      <c r="E21" s="36" t="s">
        <v>6</v>
      </c>
      <c r="F21" s="36" t="s">
        <v>326</v>
      </c>
      <c r="G21" s="36" t="s">
        <v>6</v>
      </c>
      <c r="H21" s="37"/>
      <c r="I21" s="37"/>
      <c r="J21" s="37" t="s">
        <v>97</v>
      </c>
      <c r="K21" s="37"/>
    </row>
    <row r="22" spans="1:11" s="39" customFormat="1" x14ac:dyDescent="0.3">
      <c r="B22" s="36">
        <v>21</v>
      </c>
      <c r="C22" s="36" t="s">
        <v>7</v>
      </c>
      <c r="D22" s="36" t="s">
        <v>22</v>
      </c>
      <c r="E22" s="36" t="s">
        <v>22</v>
      </c>
      <c r="F22" s="36" t="s">
        <v>349</v>
      </c>
      <c r="G22" s="36" t="s">
        <v>350</v>
      </c>
      <c r="H22" s="37"/>
      <c r="I22" s="37"/>
      <c r="J22" s="37"/>
      <c r="K22" s="37"/>
    </row>
    <row r="23" spans="1:11" s="39" customFormat="1" x14ac:dyDescent="0.3">
      <c r="B23" s="36">
        <v>22</v>
      </c>
      <c r="C23" s="36" t="s">
        <v>7</v>
      </c>
      <c r="D23" s="36" t="s">
        <v>99</v>
      </c>
      <c r="E23" s="40" t="s">
        <v>327</v>
      </c>
      <c r="F23" s="36" t="s">
        <v>328</v>
      </c>
      <c r="G23" s="36" t="s">
        <v>327</v>
      </c>
      <c r="H23" s="37"/>
      <c r="I23" s="37"/>
      <c r="J23" s="37"/>
      <c r="K23" s="37"/>
    </row>
    <row r="24" spans="1:11" s="39" customFormat="1" x14ac:dyDescent="0.3">
      <c r="B24" s="36">
        <v>23</v>
      </c>
      <c r="C24" s="36" t="s">
        <v>7</v>
      </c>
      <c r="D24" s="36" t="s">
        <v>24</v>
      </c>
      <c r="E24" s="36" t="s">
        <v>24</v>
      </c>
      <c r="F24" s="36" t="s">
        <v>329</v>
      </c>
      <c r="G24" s="36" t="s">
        <v>24</v>
      </c>
      <c r="H24" s="37"/>
      <c r="I24" s="37"/>
      <c r="J24" s="37" t="s">
        <v>97</v>
      </c>
      <c r="K24" s="37"/>
    </row>
    <row r="25" spans="1:11" s="39" customFormat="1" x14ac:dyDescent="0.3">
      <c r="B25" s="36">
        <v>24</v>
      </c>
      <c r="C25" s="36" t="s">
        <v>7</v>
      </c>
      <c r="D25" s="36" t="s">
        <v>25</v>
      </c>
      <c r="E25" s="36" t="s">
        <v>330</v>
      </c>
      <c r="F25" s="36" t="s">
        <v>331</v>
      </c>
      <c r="G25" s="36" t="s">
        <v>332</v>
      </c>
      <c r="H25" s="37"/>
      <c r="I25" s="37"/>
      <c r="J25" s="37" t="s">
        <v>97</v>
      </c>
      <c r="K25" s="37"/>
    </row>
    <row r="26" spans="1:11" s="31" customFormat="1" x14ac:dyDescent="0.3">
      <c r="A26" s="31">
        <v>2</v>
      </c>
      <c r="B26" s="34">
        <v>25</v>
      </c>
      <c r="C26" s="34" t="s">
        <v>26</v>
      </c>
      <c r="D26" s="34" t="s">
        <v>266</v>
      </c>
      <c r="E26" s="34"/>
      <c r="F26" s="34"/>
      <c r="G26" s="34"/>
      <c r="H26" s="35"/>
      <c r="I26" s="35"/>
      <c r="J26" s="35"/>
      <c r="K26" s="35"/>
    </row>
    <row r="27" spans="1:11" x14ac:dyDescent="0.3">
      <c r="B27" s="34">
        <v>26</v>
      </c>
      <c r="C27" s="34" t="s">
        <v>26</v>
      </c>
      <c r="D27" s="34" t="s">
        <v>267</v>
      </c>
    </row>
    <row r="28" spans="1:11" x14ac:dyDescent="0.3">
      <c r="B28" s="34">
        <v>27</v>
      </c>
      <c r="C28" s="34" t="s">
        <v>26</v>
      </c>
      <c r="D28" s="34" t="s">
        <v>29</v>
      </c>
    </row>
    <row r="29" spans="1:11" x14ac:dyDescent="0.3">
      <c r="B29" s="34">
        <v>28</v>
      </c>
      <c r="C29" s="34" t="s">
        <v>26</v>
      </c>
      <c r="D29" s="34" t="s">
        <v>30</v>
      </c>
    </row>
    <row r="30" spans="1:11" x14ac:dyDescent="0.3">
      <c r="B30" s="34">
        <v>29</v>
      </c>
      <c r="C30" s="34" t="s">
        <v>26</v>
      </c>
      <c r="D30" s="34" t="s">
        <v>269</v>
      </c>
    </row>
    <row r="31" spans="1:11" x14ac:dyDescent="0.3">
      <c r="B31" s="34">
        <v>30</v>
      </c>
      <c r="C31" s="34" t="s">
        <v>26</v>
      </c>
      <c r="D31" s="34" t="s">
        <v>270</v>
      </c>
    </row>
    <row r="32" spans="1:11" s="54" customFormat="1" x14ac:dyDescent="0.3">
      <c r="B32" s="55">
        <v>31</v>
      </c>
      <c r="C32" s="55" t="s">
        <v>26</v>
      </c>
      <c r="D32" s="55" t="s">
        <v>381</v>
      </c>
      <c r="E32" s="55"/>
      <c r="F32" s="55"/>
      <c r="G32" s="55"/>
      <c r="H32" s="56"/>
      <c r="I32" s="56"/>
      <c r="J32" s="56"/>
      <c r="K32" s="56"/>
    </row>
    <row r="33" spans="2:7" x14ac:dyDescent="0.3">
      <c r="B33" s="34">
        <v>32</v>
      </c>
      <c r="C33" s="34" t="s">
        <v>26</v>
      </c>
      <c r="D33" s="34" t="s">
        <v>33</v>
      </c>
    </row>
    <row r="34" spans="2:7" x14ac:dyDescent="0.3">
      <c r="B34" s="34">
        <v>33</v>
      </c>
      <c r="C34" s="34" t="s">
        <v>26</v>
      </c>
      <c r="D34" s="34" t="s">
        <v>271</v>
      </c>
    </row>
    <row r="35" spans="2:7" x14ac:dyDescent="0.3">
      <c r="B35" s="34">
        <v>34</v>
      </c>
      <c r="C35" s="34" t="s">
        <v>26</v>
      </c>
      <c r="D35" s="34" t="s">
        <v>272</v>
      </c>
    </row>
    <row r="36" spans="2:7" x14ac:dyDescent="0.3">
      <c r="B36" s="34">
        <v>35</v>
      </c>
      <c r="C36" s="34" t="s">
        <v>26</v>
      </c>
      <c r="D36" s="34" t="s">
        <v>273</v>
      </c>
    </row>
    <row r="37" spans="2:7" x14ac:dyDescent="0.3">
      <c r="B37" s="34">
        <v>36</v>
      </c>
      <c r="C37" s="34" t="s">
        <v>26</v>
      </c>
      <c r="D37" s="34" t="s">
        <v>274</v>
      </c>
      <c r="E37" s="34" t="s">
        <v>343</v>
      </c>
      <c r="F37" s="34" t="s">
        <v>344</v>
      </c>
      <c r="G37" s="34" t="s">
        <v>346</v>
      </c>
    </row>
    <row r="38" spans="2:7" x14ac:dyDescent="0.3">
      <c r="B38" s="34">
        <v>37</v>
      </c>
      <c r="C38" s="34" t="s">
        <v>26</v>
      </c>
      <c r="D38" s="34" t="s">
        <v>275</v>
      </c>
      <c r="E38" s="34" t="s">
        <v>345</v>
      </c>
      <c r="F38" s="34" t="s">
        <v>348</v>
      </c>
      <c r="G38" s="34" t="s">
        <v>347</v>
      </c>
    </row>
    <row r="39" spans="2:7" x14ac:dyDescent="0.3">
      <c r="B39" s="34">
        <v>38</v>
      </c>
      <c r="C39" s="34" t="s">
        <v>26</v>
      </c>
      <c r="D39" s="34" t="s">
        <v>276</v>
      </c>
    </row>
    <row r="40" spans="2:7" x14ac:dyDescent="0.3">
      <c r="B40" s="34">
        <v>39</v>
      </c>
      <c r="C40" s="34" t="s">
        <v>26</v>
      </c>
      <c r="D40" s="34" t="s">
        <v>277</v>
      </c>
    </row>
    <row r="41" spans="2:7" x14ac:dyDescent="0.3">
      <c r="B41" s="34">
        <v>40</v>
      </c>
      <c r="C41" s="34" t="s">
        <v>26</v>
      </c>
      <c r="D41" s="34" t="s">
        <v>278</v>
      </c>
    </row>
    <row r="42" spans="2:7" x14ac:dyDescent="0.3">
      <c r="B42" s="34">
        <v>41</v>
      </c>
      <c r="C42" s="34" t="s">
        <v>26</v>
      </c>
      <c r="D42" s="34" t="s">
        <v>279</v>
      </c>
    </row>
    <row r="43" spans="2:7" x14ac:dyDescent="0.3">
      <c r="B43" s="34">
        <v>42</v>
      </c>
      <c r="C43" s="34" t="s">
        <v>26</v>
      </c>
      <c r="D43" s="34" t="s">
        <v>42</v>
      </c>
    </row>
    <row r="44" spans="2:7" x14ac:dyDescent="0.3">
      <c r="B44" s="34">
        <v>43</v>
      </c>
      <c r="C44" s="34" t="s">
        <v>26</v>
      </c>
      <c r="D44" s="34" t="s">
        <v>280</v>
      </c>
    </row>
    <row r="45" spans="2:7" x14ac:dyDescent="0.3">
      <c r="B45" s="34">
        <v>44</v>
      </c>
      <c r="C45" s="34" t="s">
        <v>26</v>
      </c>
      <c r="D45" s="34" t="s">
        <v>281</v>
      </c>
    </row>
    <row r="46" spans="2:7" x14ac:dyDescent="0.3">
      <c r="B46" s="34">
        <v>45</v>
      </c>
      <c r="C46" s="34" t="s">
        <v>26</v>
      </c>
      <c r="D46" s="34" t="s">
        <v>282</v>
      </c>
    </row>
    <row r="47" spans="2:7" x14ac:dyDescent="0.3">
      <c r="B47" s="34">
        <v>46</v>
      </c>
      <c r="C47" s="34" t="s">
        <v>26</v>
      </c>
      <c r="D47" s="34" t="s">
        <v>283</v>
      </c>
    </row>
    <row r="48" spans="2:7" x14ac:dyDescent="0.3">
      <c r="B48" s="34">
        <v>47</v>
      </c>
      <c r="C48" s="34" t="s">
        <v>26</v>
      </c>
      <c r="D48" s="34" t="s">
        <v>284</v>
      </c>
    </row>
    <row r="49" spans="1:11" x14ac:dyDescent="0.3">
      <c r="B49" s="34">
        <v>48</v>
      </c>
      <c r="C49" s="34" t="s">
        <v>26</v>
      </c>
      <c r="D49" s="34" t="s">
        <v>285</v>
      </c>
    </row>
    <row r="50" spans="1:11" x14ac:dyDescent="0.3">
      <c r="B50" s="34">
        <v>49</v>
      </c>
      <c r="C50" s="34" t="s">
        <v>26</v>
      </c>
      <c r="D50" s="34" t="s">
        <v>286</v>
      </c>
    </row>
    <row r="51" spans="1:11" x14ac:dyDescent="0.3">
      <c r="B51" s="34">
        <v>50</v>
      </c>
      <c r="C51" s="34" t="s">
        <v>26</v>
      </c>
      <c r="D51" s="34" t="s">
        <v>51</v>
      </c>
    </row>
    <row r="52" spans="1:11" x14ac:dyDescent="0.3">
      <c r="B52" s="34">
        <v>51</v>
      </c>
      <c r="C52" s="34" t="s">
        <v>26</v>
      </c>
      <c r="D52" s="34" t="s">
        <v>52</v>
      </c>
    </row>
    <row r="53" spans="1:11" s="39" customFormat="1" x14ac:dyDescent="0.3">
      <c r="A53" s="39">
        <v>3</v>
      </c>
      <c r="B53" s="36">
        <v>52</v>
      </c>
      <c r="C53" s="36" t="s">
        <v>383</v>
      </c>
      <c r="D53" s="36" t="s">
        <v>384</v>
      </c>
      <c r="E53" s="36"/>
      <c r="F53" s="36"/>
      <c r="G53" s="36"/>
      <c r="H53" s="37"/>
      <c r="I53" s="37"/>
      <c r="J53" s="37"/>
      <c r="K53" s="37"/>
    </row>
    <row r="54" spans="1:11" x14ac:dyDescent="0.3">
      <c r="A54">
        <v>4</v>
      </c>
      <c r="B54" s="34">
        <v>53</v>
      </c>
      <c r="C54" s="34" t="s">
        <v>386</v>
      </c>
      <c r="D54" s="34" t="s">
        <v>287</v>
      </c>
    </row>
    <row r="55" spans="1:11" x14ac:dyDescent="0.3">
      <c r="B55" s="34">
        <v>54</v>
      </c>
      <c r="C55" s="34" t="s">
        <v>386</v>
      </c>
      <c r="D55" s="34" t="s">
        <v>288</v>
      </c>
    </row>
    <row r="56" spans="1:11" x14ac:dyDescent="0.3">
      <c r="B56" s="34">
        <v>55</v>
      </c>
      <c r="C56" s="34" t="s">
        <v>386</v>
      </c>
      <c r="D56" s="34" t="s">
        <v>262</v>
      </c>
    </row>
    <row r="57" spans="1:11" s="38" customFormat="1" x14ac:dyDescent="0.3">
      <c r="A57" s="38">
        <v>5</v>
      </c>
      <c r="B57" s="36">
        <v>56</v>
      </c>
      <c r="C57" s="36" t="s">
        <v>55</v>
      </c>
      <c r="D57" s="36" t="s">
        <v>289</v>
      </c>
      <c r="E57" s="36"/>
      <c r="F57" s="36"/>
      <c r="G57" s="36"/>
      <c r="H57" s="37"/>
      <c r="I57" s="37"/>
      <c r="J57" s="37"/>
      <c r="K57" s="37"/>
    </row>
    <row r="58" spans="1:11" s="39" customFormat="1" x14ac:dyDescent="0.3">
      <c r="B58" s="36">
        <v>57</v>
      </c>
      <c r="C58" s="36" t="s">
        <v>55</v>
      </c>
      <c r="D58" s="36" t="s">
        <v>367</v>
      </c>
      <c r="E58" s="36"/>
      <c r="F58" s="36"/>
      <c r="G58" s="36"/>
      <c r="H58" s="37"/>
      <c r="I58" s="37"/>
      <c r="J58" s="37"/>
      <c r="K58" s="37"/>
    </row>
    <row r="59" spans="1:11" s="39" customFormat="1" x14ac:dyDescent="0.3">
      <c r="B59" s="36">
        <v>58</v>
      </c>
      <c r="C59" s="36" t="s">
        <v>55</v>
      </c>
      <c r="D59" s="36" t="s">
        <v>366</v>
      </c>
      <c r="E59" s="36"/>
      <c r="F59" s="36"/>
      <c r="G59" s="36"/>
      <c r="H59" s="37"/>
      <c r="I59" s="37"/>
      <c r="J59" s="37"/>
      <c r="K59" s="37"/>
    </row>
    <row r="60" spans="1:11" s="31" customFormat="1" x14ac:dyDescent="0.3">
      <c r="A60" s="31">
        <v>6</v>
      </c>
      <c r="B60" s="34">
        <v>59</v>
      </c>
      <c r="C60" s="34" t="s">
        <v>290</v>
      </c>
      <c r="D60" s="34" t="s">
        <v>291</v>
      </c>
      <c r="E60" s="34"/>
      <c r="F60" s="34"/>
      <c r="G60" s="34"/>
      <c r="H60" s="35"/>
      <c r="I60" s="35"/>
      <c r="J60" s="35"/>
      <c r="K60" s="35"/>
    </row>
    <row r="61" spans="1:11" s="38" customFormat="1" x14ac:dyDescent="0.3">
      <c r="A61" s="38">
        <v>7</v>
      </c>
      <c r="B61" s="36">
        <v>60</v>
      </c>
      <c r="C61" s="36" t="s">
        <v>60</v>
      </c>
      <c r="D61" s="36" t="s">
        <v>368</v>
      </c>
      <c r="E61" s="36" t="s">
        <v>338</v>
      </c>
      <c r="F61" s="36" t="s">
        <v>339</v>
      </c>
      <c r="G61" s="36" t="s">
        <v>340</v>
      </c>
      <c r="H61" s="37"/>
      <c r="I61" s="37"/>
      <c r="J61" s="37"/>
      <c r="K61" s="37"/>
    </row>
    <row r="62" spans="1:11" s="39" customFormat="1" x14ac:dyDescent="0.3">
      <c r="B62" s="36">
        <v>61</v>
      </c>
      <c r="C62" s="36" t="s">
        <v>60</v>
      </c>
      <c r="D62" s="36" t="s">
        <v>62</v>
      </c>
      <c r="E62" s="36"/>
      <c r="F62" s="36"/>
      <c r="G62" s="36"/>
      <c r="H62" s="37"/>
      <c r="I62" s="37"/>
      <c r="J62" s="37"/>
      <c r="K62" s="37"/>
    </row>
    <row r="63" spans="1:11" s="39" customFormat="1" x14ac:dyDescent="0.3">
      <c r="B63" s="36">
        <v>62</v>
      </c>
      <c r="C63" s="36" t="s">
        <v>60</v>
      </c>
      <c r="D63" s="36" t="s">
        <v>63</v>
      </c>
      <c r="E63" s="36"/>
      <c r="F63" s="36"/>
      <c r="G63" s="36"/>
      <c r="H63" s="37"/>
      <c r="I63" s="37"/>
      <c r="J63" s="37"/>
      <c r="K63" s="37"/>
    </row>
    <row r="64" spans="1:11" s="39" customFormat="1" x14ac:dyDescent="0.3">
      <c r="B64" s="36">
        <v>63</v>
      </c>
      <c r="C64" s="36" t="s">
        <v>60</v>
      </c>
      <c r="D64" s="36" t="s">
        <v>64</v>
      </c>
      <c r="E64" s="36"/>
      <c r="F64" s="36"/>
      <c r="G64" s="36"/>
      <c r="H64" s="37"/>
      <c r="I64" s="37"/>
      <c r="J64" s="37"/>
      <c r="K64" s="37"/>
    </row>
    <row r="65" spans="1:11" s="39" customFormat="1" x14ac:dyDescent="0.3">
      <c r="B65" s="36">
        <v>64</v>
      </c>
      <c r="C65" s="36" t="s">
        <v>60</v>
      </c>
      <c r="D65" s="36" t="s">
        <v>65</v>
      </c>
      <c r="E65" s="36"/>
      <c r="F65" s="36"/>
      <c r="G65" s="36"/>
      <c r="H65" s="37"/>
      <c r="I65" s="37"/>
      <c r="J65" s="37"/>
      <c r="K65" s="37"/>
    </row>
    <row r="66" spans="1:11" s="31" customFormat="1" x14ac:dyDescent="0.3">
      <c r="A66" s="31">
        <v>8</v>
      </c>
      <c r="B66" s="34">
        <v>65</v>
      </c>
      <c r="C66" s="34" t="s">
        <v>66</v>
      </c>
      <c r="D66" s="34" t="s">
        <v>292</v>
      </c>
      <c r="E66" s="34" t="s">
        <v>319</v>
      </c>
      <c r="F66" s="34" t="s">
        <v>341</v>
      </c>
      <c r="G66" s="34" t="s">
        <v>342</v>
      </c>
      <c r="H66" s="35"/>
      <c r="I66" s="35"/>
      <c r="J66" s="35"/>
      <c r="K66" s="35"/>
    </row>
    <row r="67" spans="1:11" x14ac:dyDescent="0.3">
      <c r="B67" s="34">
        <v>66</v>
      </c>
      <c r="C67" s="34" t="s">
        <v>66</v>
      </c>
      <c r="D67" s="34" t="s">
        <v>68</v>
      </c>
    </row>
    <row r="68" spans="1:11" s="38" customFormat="1" x14ac:dyDescent="0.3">
      <c r="A68" s="38">
        <v>9</v>
      </c>
      <c r="B68" s="36">
        <v>67</v>
      </c>
      <c r="C68" s="36" t="s">
        <v>74</v>
      </c>
      <c r="D68" s="36" t="s">
        <v>294</v>
      </c>
      <c r="E68" s="36"/>
      <c r="F68" s="36"/>
      <c r="G68" s="36"/>
      <c r="H68" s="37"/>
      <c r="I68" s="37"/>
      <c r="J68" s="37"/>
      <c r="K68" s="37"/>
    </row>
    <row r="69" spans="1:11" s="39" customFormat="1" x14ac:dyDescent="0.3">
      <c r="B69" s="36">
        <v>68</v>
      </c>
      <c r="C69" s="36" t="s">
        <v>74</v>
      </c>
      <c r="D69" s="36" t="s">
        <v>295</v>
      </c>
      <c r="E69" s="36"/>
      <c r="F69" s="36"/>
      <c r="G69" s="36"/>
      <c r="H69" s="37"/>
      <c r="I69" s="37"/>
      <c r="J69" s="37"/>
      <c r="K69" s="37"/>
    </row>
    <row r="70" spans="1:11" s="39" customFormat="1" x14ac:dyDescent="0.3">
      <c r="B70" s="36">
        <v>69</v>
      </c>
      <c r="C70" s="36" t="s">
        <v>74</v>
      </c>
      <c r="D70" s="36" t="s">
        <v>293</v>
      </c>
      <c r="E70" s="36"/>
      <c r="F70" s="36"/>
      <c r="G70" s="36"/>
      <c r="H70" s="37"/>
      <c r="I70" s="37"/>
      <c r="J70" s="37"/>
      <c r="K70" s="37"/>
    </row>
    <row r="71" spans="1:11" s="39" customFormat="1" x14ac:dyDescent="0.3">
      <c r="B71" s="36">
        <v>70</v>
      </c>
      <c r="C71" s="36" t="s">
        <v>74</v>
      </c>
      <c r="D71" s="36" t="s">
        <v>296</v>
      </c>
      <c r="E71" s="36"/>
      <c r="F71" s="36"/>
      <c r="G71" s="36"/>
      <c r="H71" s="37"/>
      <c r="I71" s="37"/>
      <c r="J71" s="37"/>
      <c r="K71" s="37"/>
    </row>
    <row r="72" spans="1:11" s="39" customFormat="1" x14ac:dyDescent="0.3">
      <c r="B72" s="36">
        <v>71</v>
      </c>
      <c r="C72" s="36" t="s">
        <v>74</v>
      </c>
      <c r="D72" s="36" t="s">
        <v>297</v>
      </c>
      <c r="E72" s="36"/>
      <c r="F72" s="36"/>
      <c r="G72" s="36"/>
      <c r="H72" s="37"/>
      <c r="I72" s="37"/>
      <c r="J72" s="37"/>
      <c r="K72" s="37"/>
    </row>
    <row r="73" spans="1:11" s="39" customFormat="1" x14ac:dyDescent="0.3">
      <c r="B73" s="36">
        <v>72</v>
      </c>
      <c r="C73" s="36" t="s">
        <v>74</v>
      </c>
      <c r="D73" s="36" t="s">
        <v>298</v>
      </c>
      <c r="E73" s="36"/>
      <c r="F73" s="36"/>
      <c r="G73" s="36"/>
      <c r="H73" s="37"/>
      <c r="I73" s="37"/>
      <c r="J73" s="37"/>
      <c r="K73" s="37"/>
    </row>
    <row r="74" spans="1:11" s="39" customFormat="1" x14ac:dyDescent="0.3">
      <c r="B74" s="36">
        <v>73</v>
      </c>
      <c r="C74" s="36" t="s">
        <v>74</v>
      </c>
      <c r="D74" s="36" t="s">
        <v>299</v>
      </c>
      <c r="E74" s="36"/>
      <c r="F74" s="36"/>
      <c r="G74" s="36"/>
      <c r="H74" s="37"/>
      <c r="I74" s="37"/>
      <c r="J74" s="37"/>
      <c r="K74" s="37"/>
    </row>
    <row r="75" spans="1:11" s="39" customFormat="1" x14ac:dyDescent="0.3">
      <c r="B75" s="36">
        <v>74</v>
      </c>
      <c r="C75" s="36" t="s">
        <v>74</v>
      </c>
      <c r="D75" s="36" t="s">
        <v>300</v>
      </c>
      <c r="E75" s="36"/>
      <c r="F75" s="36"/>
      <c r="G75" s="36"/>
      <c r="H75" s="37"/>
      <c r="I75" s="37"/>
      <c r="J75" s="37"/>
      <c r="K75" s="37"/>
    </row>
    <row r="76" spans="1:11" s="39" customFormat="1" x14ac:dyDescent="0.3">
      <c r="B76" s="36">
        <v>75</v>
      </c>
      <c r="C76" s="36" t="s">
        <v>74</v>
      </c>
      <c r="D76" s="36" t="s">
        <v>301</v>
      </c>
      <c r="E76" s="36"/>
      <c r="F76" s="36"/>
      <c r="G76" s="36"/>
      <c r="H76" s="37"/>
      <c r="I76" s="37"/>
      <c r="J76" s="37"/>
      <c r="K76" s="37"/>
    </row>
    <row r="77" spans="1:11" s="39" customFormat="1" x14ac:dyDescent="0.3">
      <c r="B77" s="36">
        <v>76</v>
      </c>
      <c r="C77" s="36" t="s">
        <v>74</v>
      </c>
      <c r="D77" s="36" t="s">
        <v>302</v>
      </c>
      <c r="E77" s="36"/>
      <c r="F77" s="36"/>
      <c r="G77" s="36"/>
      <c r="H77" s="37"/>
      <c r="I77" s="37"/>
      <c r="J77" s="37"/>
      <c r="K77" s="37"/>
    </row>
    <row r="78" spans="1:11" s="31" customFormat="1" x14ac:dyDescent="0.3">
      <c r="A78" s="31">
        <v>10</v>
      </c>
      <c r="B78" s="34">
        <v>77</v>
      </c>
      <c r="C78" s="34" t="s">
        <v>303</v>
      </c>
      <c r="D78" s="34" t="s">
        <v>305</v>
      </c>
      <c r="E78" s="34" t="s">
        <v>351</v>
      </c>
      <c r="F78" s="34" t="s">
        <v>352</v>
      </c>
      <c r="G78" s="34" t="s">
        <v>242</v>
      </c>
      <c r="H78" s="35"/>
      <c r="I78" s="35"/>
      <c r="J78" s="35"/>
      <c r="K78" s="35"/>
    </row>
    <row r="79" spans="1:11" x14ac:dyDescent="0.3">
      <c r="B79" s="34">
        <v>78</v>
      </c>
      <c r="C79" s="34" t="s">
        <v>303</v>
      </c>
      <c r="D79" s="34" t="s">
        <v>304</v>
      </c>
    </row>
    <row r="80" spans="1:11" x14ac:dyDescent="0.3">
      <c r="B80" s="34">
        <v>79</v>
      </c>
      <c r="C80" s="34" t="s">
        <v>303</v>
      </c>
      <c r="D80" s="34" t="s">
        <v>369</v>
      </c>
    </row>
    <row r="81" spans="1:11" x14ac:dyDescent="0.3">
      <c r="B81" s="34">
        <v>80</v>
      </c>
      <c r="C81" s="34" t="s">
        <v>303</v>
      </c>
      <c r="D81" s="34" t="s">
        <v>306</v>
      </c>
    </row>
    <row r="82" spans="1:11" x14ac:dyDescent="0.3">
      <c r="B82" s="34">
        <v>81</v>
      </c>
      <c r="C82" s="34" t="s">
        <v>303</v>
      </c>
      <c r="D82" s="34" t="s">
        <v>307</v>
      </c>
    </row>
    <row r="83" spans="1:11" x14ac:dyDescent="0.3">
      <c r="B83" s="34">
        <v>82</v>
      </c>
      <c r="C83" s="34" t="s">
        <v>303</v>
      </c>
      <c r="D83" s="34" t="s">
        <v>308</v>
      </c>
      <c r="E83" s="34" t="s">
        <v>354</v>
      </c>
      <c r="F83" s="34" t="s">
        <v>356</v>
      </c>
      <c r="G83" s="34" t="s">
        <v>24</v>
      </c>
    </row>
    <row r="84" spans="1:11" x14ac:dyDescent="0.3">
      <c r="B84" s="34">
        <v>83</v>
      </c>
      <c r="C84" s="34" t="s">
        <v>303</v>
      </c>
      <c r="D84" s="34" t="s">
        <v>309</v>
      </c>
      <c r="E84" s="34" t="s">
        <v>353</v>
      </c>
      <c r="F84" s="34" t="s">
        <v>355</v>
      </c>
      <c r="G84" s="34" t="s">
        <v>332</v>
      </c>
    </row>
    <row r="85" spans="1:11" s="38" customFormat="1" x14ac:dyDescent="0.3">
      <c r="A85" s="38">
        <v>11</v>
      </c>
      <c r="B85" s="36">
        <v>84</v>
      </c>
      <c r="C85" s="36" t="s">
        <v>310</v>
      </c>
      <c r="D85" s="36" t="s">
        <v>311</v>
      </c>
      <c r="E85" s="36"/>
      <c r="F85" s="36"/>
      <c r="G85" s="36"/>
      <c r="H85" s="37"/>
      <c r="I85" s="37"/>
      <c r="J85" s="37"/>
      <c r="K85" s="37"/>
    </row>
    <row r="86" spans="1:11" s="39" customFormat="1" x14ac:dyDescent="0.3">
      <c r="B86" s="36">
        <v>85</v>
      </c>
      <c r="C86" s="36" t="s">
        <v>310</v>
      </c>
      <c r="D86" s="36" t="s">
        <v>312</v>
      </c>
      <c r="E86" s="36"/>
      <c r="F86" s="36"/>
      <c r="G86" s="36"/>
      <c r="H86" s="37"/>
      <c r="I86" s="37"/>
      <c r="J86" s="37"/>
      <c r="K86" s="37"/>
    </row>
    <row r="87" spans="1:11" s="39" customFormat="1" x14ac:dyDescent="0.3">
      <c r="B87" s="36">
        <v>86</v>
      </c>
      <c r="C87" s="36" t="s">
        <v>310</v>
      </c>
      <c r="D87" s="36" t="s">
        <v>313</v>
      </c>
      <c r="E87" s="36"/>
      <c r="F87" s="36"/>
      <c r="G87" s="36"/>
      <c r="H87" s="37"/>
      <c r="I87" s="37"/>
      <c r="J87" s="37"/>
      <c r="K87" s="37"/>
    </row>
    <row r="88" spans="1:11" s="39" customFormat="1" x14ac:dyDescent="0.3">
      <c r="B88" s="36">
        <v>87</v>
      </c>
      <c r="C88" s="36" t="s">
        <v>310</v>
      </c>
      <c r="D88" s="36" t="s">
        <v>314</v>
      </c>
      <c r="E88" s="36"/>
      <c r="F88" s="36"/>
      <c r="G88" s="36"/>
      <c r="H88" s="37"/>
      <c r="I88" s="37"/>
      <c r="J88" s="37"/>
      <c r="K88" s="37"/>
    </row>
    <row r="89" spans="1:11" s="39" customFormat="1" x14ac:dyDescent="0.3">
      <c r="B89" s="36">
        <v>88</v>
      </c>
      <c r="C89" s="36" t="s">
        <v>310</v>
      </c>
      <c r="D89" s="36" t="s">
        <v>315</v>
      </c>
      <c r="E89" s="36"/>
      <c r="F89" s="36"/>
      <c r="G89" s="36"/>
      <c r="H89" s="37"/>
      <c r="I89" s="37"/>
      <c r="J89" s="37"/>
      <c r="K89" s="37"/>
    </row>
    <row r="90" spans="1:11" s="39" customFormat="1" x14ac:dyDescent="0.3">
      <c r="B90" s="36">
        <v>89</v>
      </c>
      <c r="C90" s="36" t="s">
        <v>310</v>
      </c>
      <c r="D90" s="36" t="s">
        <v>316</v>
      </c>
      <c r="E90" s="36"/>
      <c r="F90" s="36"/>
      <c r="G90" s="36"/>
      <c r="H90" s="37"/>
      <c r="I90" s="37"/>
      <c r="J90" s="37"/>
      <c r="K90" s="37"/>
    </row>
    <row r="91" spans="1:11" s="39" customFormat="1" x14ac:dyDescent="0.3">
      <c r="B91" s="36">
        <v>90</v>
      </c>
      <c r="C91" s="36" t="s">
        <v>310</v>
      </c>
      <c r="D91" s="36" t="s">
        <v>317</v>
      </c>
      <c r="E91" s="36"/>
      <c r="F91" s="36"/>
      <c r="G91" s="36"/>
      <c r="H91" s="37"/>
      <c r="I91" s="37"/>
      <c r="J91" s="37"/>
      <c r="K91" s="37"/>
    </row>
    <row r="92" spans="1:11" s="39" customFormat="1" x14ac:dyDescent="0.3">
      <c r="B92" s="36">
        <v>91</v>
      </c>
      <c r="C92" s="36" t="s">
        <v>310</v>
      </c>
      <c r="D92" s="36" t="s">
        <v>318</v>
      </c>
      <c r="E92" s="36"/>
      <c r="F92" s="36"/>
      <c r="G92" s="36"/>
      <c r="H92" s="37"/>
      <c r="I92" s="37"/>
      <c r="J92" s="37"/>
      <c r="K92" s="37"/>
    </row>
    <row r="93" spans="1:11" s="31" customFormat="1" x14ac:dyDescent="0.3">
      <c r="A93" s="31">
        <v>12</v>
      </c>
      <c r="B93" s="34">
        <v>92</v>
      </c>
      <c r="C93" s="34" t="s">
        <v>216</v>
      </c>
      <c r="D93" s="34" t="s">
        <v>206</v>
      </c>
      <c r="E93" s="34"/>
      <c r="F93" s="34"/>
      <c r="G93" s="34"/>
      <c r="H93" s="35"/>
      <c r="I93" s="35"/>
      <c r="J93" s="35"/>
      <c r="K93" s="35"/>
    </row>
    <row r="94" spans="1:11" x14ac:dyDescent="0.3">
      <c r="B94" s="34">
        <v>93</v>
      </c>
      <c r="C94" s="34" t="s">
        <v>216</v>
      </c>
      <c r="D94" s="34" t="s">
        <v>370</v>
      </c>
    </row>
    <row r="95" spans="1:11" x14ac:dyDescent="0.3">
      <c r="B95" s="34">
        <v>94</v>
      </c>
      <c r="C95" s="34" t="s">
        <v>216</v>
      </c>
      <c r="D95" s="34" t="s">
        <v>371</v>
      </c>
    </row>
    <row r="96" spans="1:11" x14ac:dyDescent="0.3">
      <c r="B96" s="34">
        <v>95</v>
      </c>
      <c r="C96" s="34" t="s">
        <v>216</v>
      </c>
      <c r="D96" s="34" t="s">
        <v>320</v>
      </c>
    </row>
    <row r="97" spans="2:4" x14ac:dyDescent="0.3">
      <c r="B97" s="34">
        <v>96</v>
      </c>
      <c r="C97" s="34" t="s">
        <v>216</v>
      </c>
      <c r="D97" s="34" t="s">
        <v>321</v>
      </c>
    </row>
    <row r="98" spans="2:4" x14ac:dyDescent="0.3">
      <c r="B98" s="34">
        <v>97</v>
      </c>
      <c r="C98" s="34" t="s">
        <v>216</v>
      </c>
      <c r="D98" s="34" t="s">
        <v>372</v>
      </c>
    </row>
    <row r="99" spans="2:4" x14ac:dyDescent="0.3">
      <c r="B99" s="34">
        <v>98</v>
      </c>
      <c r="C99" s="34" t="s">
        <v>216</v>
      </c>
      <c r="D99" s="34" t="s">
        <v>322</v>
      </c>
    </row>
    <row r="100" spans="2:4" x14ac:dyDescent="0.3">
      <c r="B100" s="34">
        <v>99</v>
      </c>
      <c r="C100" s="34" t="s">
        <v>216</v>
      </c>
      <c r="D100" s="34" t="s">
        <v>323</v>
      </c>
    </row>
    <row r="101" spans="2:4" x14ac:dyDescent="0.3">
      <c r="B101" s="34">
        <v>100</v>
      </c>
      <c r="C101" s="34" t="s">
        <v>216</v>
      </c>
      <c r="D101" s="34" t="s">
        <v>214</v>
      </c>
    </row>
    <row r="102" spans="2:4" x14ac:dyDescent="0.3">
      <c r="B102" s="34">
        <v>101</v>
      </c>
      <c r="C102" s="34" t="s">
        <v>216</v>
      </c>
      <c r="D102" s="34" t="s">
        <v>373</v>
      </c>
    </row>
    <row r="103" spans="2:4" x14ac:dyDescent="0.3">
      <c r="B103" s="34">
        <v>102</v>
      </c>
      <c r="C103" s="34" t="s">
        <v>216</v>
      </c>
      <c r="D103" s="34" t="s">
        <v>387</v>
      </c>
    </row>
  </sheetData>
  <sheetProtection algorithmName="SHA-512" hashValue="9dq5u7r5gxorHIkWe6frDCjLKxPWx5MY8ULm0dga0VqHu/MuJMggVOwxLh/PakyGhgHmKsRtDanB4ASTBvSrDQ==" saltValue="n1E8Ni7KUdQRomonrDN4kw==" spinCount="100000" sheet="1" objects="1" scenarios="1" selectLockedCells="1" selectUnlockedCells="1"/>
  <autoFilter ref="B1:K1" xr:uid="{00000000-0009-0000-0000-000003000000}"/>
  <pageMargins left="0.70866141732283472" right="0.70866141732283472" top="0.78740157480314965" bottom="0.78740157480314965" header="0.31496062992125984" footer="0.31496062992125984"/>
  <pageSetup paperSize="9" scale="77" fitToHeight="1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CX2"/>
  <sheetViews>
    <sheetView showZeros="0" workbookViewId="0"/>
  </sheetViews>
  <sheetFormatPr baseColWidth="10" defaultRowHeight="14.4" x14ac:dyDescent="0.3"/>
  <cols>
    <col min="4" max="4" width="16.44140625" bestFit="1" customWidth="1"/>
    <col min="5" max="5" width="13.6640625" style="59" bestFit="1" customWidth="1"/>
    <col min="6" max="6" width="9.109375" bestFit="1" customWidth="1"/>
    <col min="25" max="25" width="11.44140625" style="59"/>
    <col min="52" max="52" width="11.44140625" style="60"/>
    <col min="53" max="53" width="11.44140625" style="59"/>
    <col min="56" max="56" width="11.44140625" style="59"/>
    <col min="59" max="60" width="11.44140625" style="59"/>
    <col min="65" max="65" width="11.44140625" style="59"/>
    <col min="67" max="67" width="11.44140625" style="59"/>
    <col min="77" max="77" width="11.44140625" style="59"/>
    <col min="84" max="84" width="11.44140625" style="59"/>
    <col min="92" max="92" width="11.44140625" style="59"/>
  </cols>
  <sheetData>
    <row r="1" spans="1:102" s="42" customFormat="1" x14ac:dyDescent="0.3">
      <c r="A1" s="41" t="s">
        <v>124</v>
      </c>
      <c r="B1" s="41" t="s">
        <v>125</v>
      </c>
      <c r="C1" s="41" t="s">
        <v>126</v>
      </c>
      <c r="D1" s="57" t="s">
        <v>11</v>
      </c>
      <c r="E1" s="41" t="s">
        <v>8</v>
      </c>
      <c r="F1" s="41" t="s">
        <v>9</v>
      </c>
      <c r="G1" s="41" t="s">
        <v>12</v>
      </c>
      <c r="H1" s="41" t="s">
        <v>263</v>
      </c>
      <c r="I1" s="41" t="s">
        <v>14</v>
      </c>
      <c r="J1" s="41" t="s">
        <v>246</v>
      </c>
      <c r="K1" s="41" t="s">
        <v>16</v>
      </c>
      <c r="L1" s="41" t="s">
        <v>17</v>
      </c>
      <c r="M1" s="41" t="s">
        <v>18</v>
      </c>
      <c r="N1" s="41" t="s">
        <v>336</v>
      </c>
      <c r="O1" s="41" t="s">
        <v>259</v>
      </c>
      <c r="P1" s="41" t="s">
        <v>260</v>
      </c>
      <c r="Q1" s="41" t="s">
        <v>5</v>
      </c>
      <c r="R1" s="41" t="s">
        <v>91</v>
      </c>
      <c r="S1" s="41" t="s">
        <v>261</v>
      </c>
      <c r="T1" s="41" t="s">
        <v>6</v>
      </c>
      <c r="U1" s="41" t="s">
        <v>22</v>
      </c>
      <c r="V1" s="41" t="s">
        <v>99</v>
      </c>
      <c r="W1" s="41" t="s">
        <v>24</v>
      </c>
      <c r="X1" s="57" t="s">
        <v>25</v>
      </c>
      <c r="Y1" s="41" t="s">
        <v>266</v>
      </c>
      <c r="Z1" s="41" t="s">
        <v>267</v>
      </c>
      <c r="AA1" s="41" t="s">
        <v>29</v>
      </c>
      <c r="AB1" s="41" t="s">
        <v>30</v>
      </c>
      <c r="AC1" s="41" t="s">
        <v>269</v>
      </c>
      <c r="AD1" s="41" t="s">
        <v>270</v>
      </c>
      <c r="AE1" s="41" t="s">
        <v>381</v>
      </c>
      <c r="AF1" s="41" t="s">
        <v>33</v>
      </c>
      <c r="AG1" s="41" t="s">
        <v>271</v>
      </c>
      <c r="AH1" s="41" t="s">
        <v>272</v>
      </c>
      <c r="AI1" s="41" t="s">
        <v>273</v>
      </c>
      <c r="AJ1" s="41" t="s">
        <v>274</v>
      </c>
      <c r="AK1" s="41" t="s">
        <v>275</v>
      </c>
      <c r="AL1" s="41" t="s">
        <v>276</v>
      </c>
      <c r="AM1" s="41" t="s">
        <v>277</v>
      </c>
      <c r="AN1" s="41" t="s">
        <v>278</v>
      </c>
      <c r="AO1" s="41" t="s">
        <v>279</v>
      </c>
      <c r="AP1" s="41" t="s">
        <v>42</v>
      </c>
      <c r="AQ1" s="41" t="s">
        <v>280</v>
      </c>
      <c r="AR1" s="41" t="s">
        <v>281</v>
      </c>
      <c r="AS1" s="41" t="s">
        <v>282</v>
      </c>
      <c r="AT1" s="41" t="s">
        <v>283</v>
      </c>
      <c r="AU1" s="41" t="s">
        <v>284</v>
      </c>
      <c r="AV1" s="41" t="s">
        <v>285</v>
      </c>
      <c r="AW1" s="41" t="s">
        <v>286</v>
      </c>
      <c r="AX1" s="41" t="s">
        <v>51</v>
      </c>
      <c r="AY1" s="57" t="s">
        <v>52</v>
      </c>
      <c r="AZ1" s="41" t="s">
        <v>385</v>
      </c>
      <c r="BA1" s="41" t="s">
        <v>287</v>
      </c>
      <c r="BB1" s="41" t="s">
        <v>288</v>
      </c>
      <c r="BC1" s="57" t="s">
        <v>262</v>
      </c>
      <c r="BD1" s="41" t="s">
        <v>289</v>
      </c>
      <c r="BE1" s="41" t="s">
        <v>367</v>
      </c>
      <c r="BF1" s="57" t="s">
        <v>366</v>
      </c>
      <c r="BG1" s="57" t="s">
        <v>291</v>
      </c>
      <c r="BH1" s="41" t="s">
        <v>368</v>
      </c>
      <c r="BI1" s="41" t="s">
        <v>62</v>
      </c>
      <c r="BJ1" s="41" t="s">
        <v>63</v>
      </c>
      <c r="BK1" s="41" t="s">
        <v>64</v>
      </c>
      <c r="BL1" s="57" t="s">
        <v>65</v>
      </c>
      <c r="BM1" s="41" t="s">
        <v>292</v>
      </c>
      <c r="BN1" s="57" t="s">
        <v>68</v>
      </c>
      <c r="BO1" s="41" t="s">
        <v>294</v>
      </c>
      <c r="BP1" s="41" t="s">
        <v>295</v>
      </c>
      <c r="BQ1" s="41" t="s">
        <v>293</v>
      </c>
      <c r="BR1" s="41" t="s">
        <v>296</v>
      </c>
      <c r="BS1" s="41" t="s">
        <v>297</v>
      </c>
      <c r="BT1" s="41" t="s">
        <v>298</v>
      </c>
      <c r="BU1" s="41" t="s">
        <v>299</v>
      </c>
      <c r="BV1" s="41" t="s">
        <v>300</v>
      </c>
      <c r="BW1" s="41" t="s">
        <v>301</v>
      </c>
      <c r="BX1" s="57" t="s">
        <v>302</v>
      </c>
      <c r="BY1" s="41" t="s">
        <v>305</v>
      </c>
      <c r="BZ1" s="41" t="s">
        <v>304</v>
      </c>
      <c r="CA1" s="41" t="s">
        <v>369</v>
      </c>
      <c r="CB1" s="41" t="s">
        <v>306</v>
      </c>
      <c r="CC1" s="41" t="s">
        <v>307</v>
      </c>
      <c r="CD1" s="41" t="s">
        <v>308</v>
      </c>
      <c r="CE1" s="57" t="s">
        <v>309</v>
      </c>
      <c r="CF1" s="41" t="s">
        <v>311</v>
      </c>
      <c r="CG1" s="41" t="s">
        <v>312</v>
      </c>
      <c r="CH1" s="41" t="s">
        <v>313</v>
      </c>
      <c r="CI1" s="41" t="s">
        <v>314</v>
      </c>
      <c r="CJ1" s="41" t="s">
        <v>315</v>
      </c>
      <c r="CK1" s="41" t="s">
        <v>316</v>
      </c>
      <c r="CL1" s="41" t="s">
        <v>317</v>
      </c>
      <c r="CM1" s="57" t="s">
        <v>318</v>
      </c>
      <c r="CN1" s="41" t="s">
        <v>206</v>
      </c>
      <c r="CO1" s="41" t="s">
        <v>370</v>
      </c>
      <c r="CP1" s="41" t="s">
        <v>371</v>
      </c>
      <c r="CQ1" s="41" t="s">
        <v>320</v>
      </c>
      <c r="CR1" s="41" t="s">
        <v>321</v>
      </c>
      <c r="CS1" s="41" t="s">
        <v>372</v>
      </c>
      <c r="CT1" s="41" t="s">
        <v>322</v>
      </c>
      <c r="CU1" s="41" t="s">
        <v>323</v>
      </c>
      <c r="CV1" s="41" t="s">
        <v>214</v>
      </c>
      <c r="CW1" s="41" t="s">
        <v>373</v>
      </c>
      <c r="CX1" s="61" t="s">
        <v>387</v>
      </c>
    </row>
    <row r="2" spans="1:102" x14ac:dyDescent="0.3">
      <c r="A2">
        <f>Firma1</f>
        <v>0</v>
      </c>
      <c r="B2">
        <f>Firma2</f>
        <v>0</v>
      </c>
      <c r="C2">
        <f>Firma3</f>
        <v>0</v>
      </c>
      <c r="D2">
        <f>Personalnummer</f>
        <v>0</v>
      </c>
      <c r="E2" s="59">
        <f>Familienname</f>
        <v>0</v>
      </c>
      <c r="F2">
        <f>Vorname</f>
        <v>0</v>
      </c>
      <c r="G2">
        <f>Geburtsname</f>
        <v>0</v>
      </c>
      <c r="H2" s="18">
        <f>Geburtsdatum</f>
        <v>0</v>
      </c>
      <c r="I2">
        <f>Straße</f>
        <v>0</v>
      </c>
      <c r="J2">
        <f>Hausnummer</f>
        <v>0</v>
      </c>
      <c r="K2">
        <f>PLZ</f>
        <v>0</v>
      </c>
      <c r="L2">
        <f>Ort</f>
        <v>0</v>
      </c>
      <c r="M2">
        <f>Anschriftenzusatz</f>
        <v>0</v>
      </c>
      <c r="N2">
        <f>Sozialversicherungsnummer</f>
        <v>0</v>
      </c>
      <c r="O2">
        <f>Geburtsort</f>
        <v>0</v>
      </c>
      <c r="P2">
        <f>Geburtsland</f>
        <v>0</v>
      </c>
      <c r="Q2">
        <f>Geschlecht</f>
        <v>0</v>
      </c>
      <c r="R2">
        <f>Familienstand</f>
        <v>0</v>
      </c>
      <c r="S2">
        <f>Anzahl_Kinder</f>
        <v>0</v>
      </c>
      <c r="T2">
        <f>Staatsangehörigkeit</f>
        <v>0</v>
      </c>
      <c r="U2">
        <f>Schwerbehindert</f>
        <v>0</v>
      </c>
      <c r="V2">
        <f>Barzahlung</f>
        <v>0</v>
      </c>
      <c r="W2">
        <f>IBAN</f>
        <v>0</v>
      </c>
      <c r="X2">
        <f>BIC</f>
        <v>0</v>
      </c>
      <c r="Y2" s="58">
        <f>Eintrittsdatum</f>
        <v>0</v>
      </c>
      <c r="Z2" s="18">
        <f>Ersteintrittsdatum</f>
        <v>0</v>
      </c>
      <c r="AA2">
        <f>Beschäftigungsbetrieb</f>
        <v>0</v>
      </c>
      <c r="AB2">
        <f>Berufsbezeichnung</f>
        <v>0</v>
      </c>
      <c r="AC2">
        <f>Ausgeübte_Tätigkeit</f>
        <v>0</v>
      </c>
      <c r="AD2">
        <f>Art_Beschäftigung</f>
        <v>0</v>
      </c>
      <c r="AE2">
        <f>Saisonmitarbeiter</f>
        <v>0</v>
      </c>
      <c r="AF2">
        <f>Probezeit</f>
        <v>0</v>
      </c>
      <c r="AG2">
        <f>Dauer_Probezeit</f>
        <v>0</v>
      </c>
      <c r="AH2">
        <f>Weitere_Beschäftigungen</f>
        <v>0</v>
      </c>
      <c r="AI2">
        <f>Geringfügige_Beschäftigungen</f>
        <v>0</v>
      </c>
      <c r="AJ2">
        <f>Höchster_Schulabschluss</f>
        <v>0</v>
      </c>
      <c r="AK2">
        <f>Höchste_Berufsausbildung</f>
        <v>0</v>
      </c>
      <c r="AL2" s="18">
        <f>Beginn_Ausbildung</f>
        <v>0</v>
      </c>
      <c r="AM2" s="18">
        <f>Ende_Ausbildung</f>
        <v>0</v>
      </c>
      <c r="AN2">
        <f>Wöchentliche_Arbeitszeit</f>
        <v>0</v>
      </c>
      <c r="AO2">
        <f>Urlaubsanspruch</f>
        <v>0</v>
      </c>
      <c r="AP2">
        <f>Vertragsform</f>
        <v>0</v>
      </c>
      <c r="AQ2">
        <f>Wochenarbeitszeit_Montag</f>
        <v>0</v>
      </c>
      <c r="AR2">
        <f>Wochenarbeitszeit_Dienstag</f>
        <v>0</v>
      </c>
      <c r="AS2">
        <f>Wochenarbeitszeit_Mittwoch</f>
        <v>0</v>
      </c>
      <c r="AT2">
        <f>Wochenarbeitszeit_Donnerstag</f>
        <v>0</v>
      </c>
      <c r="AU2">
        <f>Wochenarbeitszeit_Freitag</f>
        <v>0</v>
      </c>
      <c r="AV2">
        <f>Wochenarbeitszeit_Samstag</f>
        <v>0</v>
      </c>
      <c r="AW2">
        <f>Wochenarbeitszeit_Sonntag</f>
        <v>0</v>
      </c>
      <c r="AX2">
        <f>Kostenstelle</f>
        <v>0</v>
      </c>
      <c r="AY2">
        <f>Abteilungsnummer</f>
        <v>0</v>
      </c>
      <c r="AZ2" s="60">
        <f>Befreiung_RV</f>
        <v>0</v>
      </c>
      <c r="BA2" s="58">
        <f>Baugewerbe_seit</f>
        <v>0</v>
      </c>
      <c r="BB2">
        <f>Status_Beschäftigungsbeginn</f>
        <v>0</v>
      </c>
      <c r="BC2">
        <f>Arbeitnehmernummer</f>
        <v>0</v>
      </c>
      <c r="BD2" s="59">
        <f>Art_Befristung</f>
        <v>0</v>
      </c>
      <c r="BE2" s="18">
        <f>Befristung_Start_Arbeitsvertrag</f>
        <v>0</v>
      </c>
      <c r="BF2" s="18">
        <f>Befristung_Abschluss_Arbeitsvertrag</f>
        <v>0</v>
      </c>
      <c r="BG2" s="59">
        <f>Elektronische_Übermittlung</f>
        <v>0</v>
      </c>
      <c r="BH2" s="59">
        <f>SteuerID</f>
        <v>0</v>
      </c>
      <c r="BI2">
        <f>Steuerklasse</f>
        <v>0</v>
      </c>
      <c r="BJ2">
        <f>Faktor</f>
        <v>0</v>
      </c>
      <c r="BK2">
        <f>Kinderfreibetrag</f>
        <v>0</v>
      </c>
      <c r="BL2">
        <f>Konfession</f>
        <v>0</v>
      </c>
      <c r="BM2" s="59">
        <f>Gesetzliche_Krankenkasse</f>
        <v>0</v>
      </c>
      <c r="BN2">
        <f>Elterneigenschaft</f>
        <v>0</v>
      </c>
      <c r="BO2" s="59">
        <f>Entlohnung_Bezeichnung1</f>
        <v>0</v>
      </c>
      <c r="BP2">
        <f>Entlohnung_Betrag1</f>
        <v>0</v>
      </c>
      <c r="BQ2">
        <f>Entlohnung_gültig1</f>
        <v>0</v>
      </c>
      <c r="BR2">
        <f>Entlohnung_Stundenlohn1</f>
        <v>0</v>
      </c>
      <c r="BS2">
        <f>Entlohnung_Stundenlohn_gültig1</f>
        <v>0</v>
      </c>
      <c r="BT2">
        <f>Entlohnung_Bezeichnung2</f>
        <v>0</v>
      </c>
      <c r="BU2">
        <f>Entlohnung_Betrag2</f>
        <v>0</v>
      </c>
      <c r="BV2">
        <f>Entlohnung_gültig2</f>
        <v>0</v>
      </c>
      <c r="BW2">
        <f>Entlohnung_Stundenlohn2</f>
        <v>0</v>
      </c>
      <c r="BX2">
        <f>Entlohnung_Stundenlohn_gültig2</f>
        <v>0</v>
      </c>
      <c r="BY2" s="59">
        <f>VWL_Empfänger</f>
        <v>0</v>
      </c>
      <c r="BZ2">
        <f>VWL_Betrag</f>
        <v>0</v>
      </c>
      <c r="CA2">
        <f>VWL_AG_Anteil</f>
        <v>0</v>
      </c>
      <c r="CB2">
        <f>VWL_Wann</f>
        <v>0</v>
      </c>
      <c r="CC2">
        <f>VWL_Vertrag</f>
        <v>0</v>
      </c>
      <c r="CD2">
        <f>VWL_IBAN</f>
        <v>0</v>
      </c>
      <c r="CE2">
        <f>VWL_BIC</f>
        <v>0</v>
      </c>
      <c r="CF2" s="59">
        <f>Vorbeschäftigung_von1</f>
        <v>0</v>
      </c>
      <c r="CG2">
        <f>Vorbeschäftigung_bis1</f>
        <v>0</v>
      </c>
      <c r="CH2">
        <f>Vorbeschäftigung_Art1</f>
        <v>0</v>
      </c>
      <c r="CI2">
        <f>Vorbeschäftigung_Beschäftigungstage1</f>
        <v>0</v>
      </c>
      <c r="CJ2">
        <f>Vorbeschäftigung_von2</f>
        <v>0</v>
      </c>
      <c r="CK2">
        <f>Vorbeschäftigung_bis2</f>
        <v>0</v>
      </c>
      <c r="CL2">
        <f>Vorbeschäftigung_Art2</f>
        <v>0</v>
      </c>
      <c r="CM2">
        <f>Vorbeschäftigung_Beschäftigungstage2</f>
        <v>0</v>
      </c>
      <c r="CN2" s="59">
        <f>Arbeitsvertrag</f>
        <v>0</v>
      </c>
      <c r="CO2">
        <f>LSt_Abzug</f>
        <v>0</v>
      </c>
      <c r="CP2">
        <f>SV_Ausweis</f>
        <v>0</v>
      </c>
      <c r="CQ2">
        <f>Mitgliedsbescheinigung_Krankenkasse</f>
        <v>0</v>
      </c>
      <c r="CR2">
        <f>Private_Krankenversicherung</f>
        <v>0</v>
      </c>
      <c r="CS2">
        <f>VWL_Vertrag</f>
        <v>0</v>
      </c>
      <c r="CT2">
        <f>Nachweis_Elterneigenschaft</f>
        <v>0</v>
      </c>
      <c r="CU2">
        <f>Betriebliche_Altersversorgung</f>
        <v>0</v>
      </c>
      <c r="CV2">
        <f>Schwerbehindertenausweis</f>
        <v>0</v>
      </c>
      <c r="CW2">
        <f>Sozialkasse_Bau_Maler</f>
        <v>0</v>
      </c>
      <c r="CX2">
        <f>Befreiungsantrag_Rentenverischerungspflicht</f>
        <v>0</v>
      </c>
    </row>
  </sheetData>
  <sheetProtection algorithmName="SHA-512" hashValue="w8XgU3MOHMfpoeOX8MM0cLOF4cn26JD+szh3D93kjdQEq6EpGkPhX2aWZKLEpKAtaVO9eBnPQ0JreXqduQ/9dg==" saltValue="GsCI8oHzDmD/HS9qH2ji6w==" spinCount="100000" sheet="1" objects="1" scenarios="1" selectLockedCells="1" selectUn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EF6D5AEC4ED8E4CACCD635FB307996E" ma:contentTypeVersion="15" ma:contentTypeDescription="Ein neues Dokument erstellen." ma:contentTypeScope="" ma:versionID="29f15c29aedbff9fd2d0afcd410dbb40">
  <xsd:schema xmlns:xsd="http://www.w3.org/2001/XMLSchema" xmlns:xs="http://www.w3.org/2001/XMLSchema" xmlns:p="http://schemas.microsoft.com/office/2006/metadata/properties" xmlns:ns2="31783d01-2dad-4978-a4f9-bada5f3b3375" xmlns:ns3="58a4449b-d149-4ae5-9487-6fa72debe2c9" targetNamespace="http://schemas.microsoft.com/office/2006/metadata/properties" ma:root="true" ma:fieldsID="0ea4a6db8b129d44c3cebdfc2bc8c362" ns2:_="" ns3:_="">
    <xsd:import namespace="31783d01-2dad-4978-a4f9-bada5f3b3375"/>
    <xsd:import namespace="58a4449b-d149-4ae5-9487-6fa72debe2c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83d01-2dad-4978-a4f9-bada5f3b33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8394f44a-96cd-4837-b18c-a17493e3d2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a4449b-d149-4ae5-9487-6fa72debe2c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85d938-9460-4f6d-b75c-3a080c53c913}" ma:internalName="TaxCatchAll" ma:showField="CatchAllData" ma:web="58a4449b-d149-4ae5-9487-6fa72debe2c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k D A A B Q S w M E F A A C A A g A p X N a U K W V c g q p A A A A + A A A A B I A H A B D b 2 5 m a W c v U G F j a 2 F n Z S 5 4 b W w g o h g A K K A U A A A A A A A A A A A A A A A A A A A A A A A A A A A A h Y 9 N C s I w G E S v U r J v k l b 6 g 3 x N F + r O g i C I 2 5 D G N t i m 0 q S m d 3 P h k b y C B a 2 6 c z n D G 3 j z u N 0 h H 9 v G u 8 r e q E 5 n K M A U e V K L r l S 6 y t B g T 3 6 K c g Y 7 L s 6 8 k t 4 E a 7 M c j c p Q b e 1 l S Y h z D r s F 7 v q K h J Q G 5 F h s 9 6 K W L f e V N p Z r I d F n V f 5 f I Q a H l w w L c R L j K E 5 S H K U B k L m G Q u k v E k 7 G m A L 5 K W E 1 N H b o J S u l v 9 4 A m S O Q 9 w v 2 B F B L A w Q U A A I A C A C l c 1 p 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X N a U C i K R 7 g O A A A A E Q A A A B M A H A B G b 3 J t d W x h c y 9 T Z W N 0 a W 9 u M S 5 t I K I Y A C i g F A A A A A A A A A A A A A A A A A A A A A A A A A A A A C t O T S 7 J z M 9 T C I b Q h t Y A U E s B A i 0 A F A A C A A g A p X N a U K W V c g q p A A A A + A A A A B I A A A A A A A A A A A A A A A A A A A A A A E N v b m Z p Z y 9 Q Y W N r Y W d l L n h t b F B L A Q I t A B Q A A g A I A K V z W l A P y u m r p A A A A O k A A A A T A A A A A A A A A A A A A A A A A P U A A A B b Q 2 9 u d G V u d F 9 U e X B l c 1 0 u e G 1 s U E s B A i 0 A F A A C A A g A p X N a U C 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w b b L n B g W 1 F r / F z q f T 8 1 W I A A A A A A g A A A A A A E G Y A A A A B A A A g A A A A b r 7 W i b z o e L 2 3 2 Q V L q X X U q M y H Z i s C V k 0 O 4 V 7 1 p P l g D A I A A A A A D o A A A A A C A A A g A A A A g 5 c u E N d w C o D l 8 M r i 9 6 l U d G K W l c o 5 3 H 3 N J 5 T c k b g Z I / 1 Q A A A A d U 0 W L + D N 8 t H 8 c Q w s m 0 J 7 7 C r 2 9 + B v J X 1 F 1 x 8 L f L H i v i y P O L 5 5 8 5 p g e q r T D F Y w D Y b g g d / I g s N w Y G l g 1 Q M 9 H 2 Q k c D 8 I D o z S X / 6 B X J P r m p q b X 5 J A A A A A A U O C a X K W J 9 w r l b P C N i Q B i v / 2 i i b n h V b B Q x 7 s C k a f 8 Q W 3 H C b e V 7 C 9 n E 0 Y w w J z f Q h A I / s y H w Q s 7 c P V y v t r 6 T d n R g = = < / 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58a4449b-d149-4ae5-9487-6fa72debe2c9" xsi:nil="true"/>
    <lcf76f155ced4ddcb4097134ff3c332f xmlns="31783d01-2dad-4978-a4f9-bada5f3b3375">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4623B9-BC73-4851-BB32-E0E0E3F768C6}"/>
</file>

<file path=customXml/itemProps2.xml><?xml version="1.0" encoding="utf-8"?>
<ds:datastoreItem xmlns:ds="http://schemas.openxmlformats.org/officeDocument/2006/customXml" ds:itemID="{B07BD683-6573-48CD-A38B-79699E89616D}">
  <ds:schemaRefs>
    <ds:schemaRef ds:uri="http://schemas.microsoft.com/DataMashup"/>
  </ds:schemaRefs>
</ds:datastoreItem>
</file>

<file path=customXml/itemProps3.xml><?xml version="1.0" encoding="utf-8"?>
<ds:datastoreItem xmlns:ds="http://schemas.openxmlformats.org/officeDocument/2006/customXml" ds:itemID="{9ABDF670-4F70-439C-BD2D-E4DE90A74EDF}">
  <ds:schemaRefs>
    <ds:schemaRef ds:uri="http://schemas.microsoft.com/office/2006/metadata/properties"/>
    <ds:schemaRef ds:uri="http://schemas.microsoft.com/office/infopath/2007/PartnerControls"/>
    <ds:schemaRef ds:uri="f3ab95d3-d034-4b9d-8127-6f960b05108a"/>
    <ds:schemaRef ds:uri="6863640e-7ce6-4b1f-8148-8910dda7fa6f"/>
  </ds:schemaRefs>
</ds:datastoreItem>
</file>

<file path=customXml/itemProps4.xml><?xml version="1.0" encoding="utf-8"?>
<ds:datastoreItem xmlns:ds="http://schemas.openxmlformats.org/officeDocument/2006/customXml" ds:itemID="{E6EDFA62-EC3C-4382-A6CB-609A241E93A0}">
  <ds:schemaRefs>
    <ds:schemaRef ds:uri="http://schemas.microsoft.com/sharepoint/v3/contenttype/forms"/>
  </ds:schemaRefs>
</ds:datastoreItem>
</file>

<file path=customXml/itemProps5.xml><?xml version="1.0" encoding="utf-8"?>
<ds:datastoreItem xmlns:ds="http://schemas.openxmlformats.org/officeDocument/2006/customXml" ds:itemID="{213C9C4A-C14A-405C-93BE-6E2680DF4E1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105</vt:i4>
      </vt:variant>
    </vt:vector>
  </HeadingPairs>
  <TitlesOfParts>
    <vt:vector size="110" baseType="lpstr">
      <vt:lpstr>Eingabe</vt:lpstr>
      <vt:lpstr>Readme</vt:lpstr>
      <vt:lpstr>Listenfelder</vt:lpstr>
      <vt:lpstr>CSV-Felder</vt:lpstr>
      <vt:lpstr>CSV-Export</vt:lpstr>
      <vt:lpstr>Abteilungsnummer</vt:lpstr>
      <vt:lpstr>Anschriftenzusatz</vt:lpstr>
      <vt:lpstr>Anzahl_Kinder</vt:lpstr>
      <vt:lpstr>Arbeitnehmernummer</vt:lpstr>
      <vt:lpstr>Arbeitsvertrag</vt:lpstr>
      <vt:lpstr>Art_Befristung</vt:lpstr>
      <vt:lpstr>Art_Beschäftigung</vt:lpstr>
      <vt:lpstr>Ausgeübte_Tätigkeit</vt:lpstr>
      <vt:lpstr>Barzahlung</vt:lpstr>
      <vt:lpstr>Baugewerbe_seit</vt:lpstr>
      <vt:lpstr>Befreiung_RV</vt:lpstr>
      <vt:lpstr>Befreiungsantrag_Rentenverischerungspflicht</vt:lpstr>
      <vt:lpstr>Befristung_Abschluss_Arbeitsvertrag</vt:lpstr>
      <vt:lpstr>Befristung_Start_Arbeitsvertrag</vt:lpstr>
      <vt:lpstr>Beginn_Ausbildung</vt:lpstr>
      <vt:lpstr>Berufsbezeichnung</vt:lpstr>
      <vt:lpstr>Beschäftigungsbetrieb</vt:lpstr>
      <vt:lpstr>Betriebliche_Altersversorgung</vt:lpstr>
      <vt:lpstr>BIC</vt:lpstr>
      <vt:lpstr>Dauer_Probezeit</vt:lpstr>
      <vt:lpstr>'CSV-Felder'!Druckbereich</vt:lpstr>
      <vt:lpstr>Eingabe!Druckbereich</vt:lpstr>
      <vt:lpstr>'CSV-Felder'!Drucktitel</vt:lpstr>
      <vt:lpstr>Eintrittsdatum</vt:lpstr>
      <vt:lpstr>Elektronische_Übermittlung</vt:lpstr>
      <vt:lpstr>Elterneigenschaft</vt:lpstr>
      <vt:lpstr>Ende_Ausbildung</vt:lpstr>
      <vt:lpstr>Entlohnung_Betrag1</vt:lpstr>
      <vt:lpstr>Entlohnung_Betrag2</vt:lpstr>
      <vt:lpstr>Entlohnung_Bezeichnung1</vt:lpstr>
      <vt:lpstr>Entlohnung_Bezeichnung2</vt:lpstr>
      <vt:lpstr>Entlohnung_gültig1</vt:lpstr>
      <vt:lpstr>Entlohnung_gültig2</vt:lpstr>
      <vt:lpstr>Entlohnung_Stundenlohn_gültig1</vt:lpstr>
      <vt:lpstr>Entlohnung_Stundenlohn_gültig2</vt:lpstr>
      <vt:lpstr>Entlohnung_Stundenlohn1</vt:lpstr>
      <vt:lpstr>Entlohnung_Stundenlohn2</vt:lpstr>
      <vt:lpstr>Ersteintrittsdatum</vt:lpstr>
      <vt:lpstr>Faktor</vt:lpstr>
      <vt:lpstr>Familienname</vt:lpstr>
      <vt:lpstr>Familienstand</vt:lpstr>
      <vt:lpstr>Firma1</vt:lpstr>
      <vt:lpstr>Firma2</vt:lpstr>
      <vt:lpstr>Firma3</vt:lpstr>
      <vt:lpstr>Geburtsdatum</vt:lpstr>
      <vt:lpstr>Geburtsland</vt:lpstr>
      <vt:lpstr>Geburtsname</vt:lpstr>
      <vt:lpstr>Geburtsort</vt:lpstr>
      <vt:lpstr>Geringfügige_Beschäftigungen</vt:lpstr>
      <vt:lpstr>Geschlecht</vt:lpstr>
      <vt:lpstr>Gesetzliche_Krankenkasse</vt:lpstr>
      <vt:lpstr>Hausnummer</vt:lpstr>
      <vt:lpstr>Höchste_Berufsausbildung</vt:lpstr>
      <vt:lpstr>Höchster_Schulabschluss</vt:lpstr>
      <vt:lpstr>IBAN</vt:lpstr>
      <vt:lpstr>Kinderfreibetrag</vt:lpstr>
      <vt:lpstr>Konfession</vt:lpstr>
      <vt:lpstr>Kostenstelle</vt:lpstr>
      <vt:lpstr>LSt_Abzug</vt:lpstr>
      <vt:lpstr>Mitgliedsbescheinigung_Krankenkasse</vt:lpstr>
      <vt:lpstr>Nachweis_Elterneigenschaft</vt:lpstr>
      <vt:lpstr>Ort</vt:lpstr>
      <vt:lpstr>Personalnummer</vt:lpstr>
      <vt:lpstr>PLZ</vt:lpstr>
      <vt:lpstr>Private_Krankenversicherung</vt:lpstr>
      <vt:lpstr>Probezeit</vt:lpstr>
      <vt:lpstr>Saisonmitarbeiter</vt:lpstr>
      <vt:lpstr>Schwerbehindert</vt:lpstr>
      <vt:lpstr>Schwerbehindertenausweis</vt:lpstr>
      <vt:lpstr>Sozialkasse_Bau_Maler</vt:lpstr>
      <vt:lpstr>Sozialversicherungsnummer</vt:lpstr>
      <vt:lpstr>Staatsangehörigkeit</vt:lpstr>
      <vt:lpstr>Status_Beschäftigungsbeginn</vt:lpstr>
      <vt:lpstr>SteuerID</vt:lpstr>
      <vt:lpstr>Steuerklasse</vt:lpstr>
      <vt:lpstr>Straße</vt:lpstr>
      <vt:lpstr>SV_Ausweis</vt:lpstr>
      <vt:lpstr>Urlaubsanspruch</vt:lpstr>
      <vt:lpstr>Vertragsform</vt:lpstr>
      <vt:lpstr>Vorbeschäftigung_Art1</vt:lpstr>
      <vt:lpstr>Vorbeschäftigung_Art2</vt:lpstr>
      <vt:lpstr>Vorbeschäftigung_Beschäftigungstage1</vt:lpstr>
      <vt:lpstr>Vorbeschäftigung_Beschäftigungstage2</vt:lpstr>
      <vt:lpstr>Vorbeschäftigung_bis1</vt:lpstr>
      <vt:lpstr>Vorbeschäftigung_bis2</vt:lpstr>
      <vt:lpstr>Vorbeschäftigung_von1</vt:lpstr>
      <vt:lpstr>Vorbeschäftigung_von2</vt:lpstr>
      <vt:lpstr>Vorname</vt:lpstr>
      <vt:lpstr>VWL_AG_Anteil</vt:lpstr>
      <vt:lpstr>VWL_Betrag</vt:lpstr>
      <vt:lpstr>VWL_BIC</vt:lpstr>
      <vt:lpstr>VWL_Empfänger</vt:lpstr>
      <vt:lpstr>VWL_IBAN</vt:lpstr>
      <vt:lpstr>VWL_Vertrag</vt:lpstr>
      <vt:lpstr>VWL_Vertragsnummer</vt:lpstr>
      <vt:lpstr>VWL_Wann</vt:lpstr>
      <vt:lpstr>Weitere_Beschäftigungen</vt:lpstr>
      <vt:lpstr>Wochenarbeitszeit_Dienstag</vt:lpstr>
      <vt:lpstr>Wochenarbeitszeit_Donnerstag</vt:lpstr>
      <vt:lpstr>Wochenarbeitszeit_Freitag</vt:lpstr>
      <vt:lpstr>Wochenarbeitszeit_Mittwoch</vt:lpstr>
      <vt:lpstr>Wochenarbeitszeit_Montag</vt:lpstr>
      <vt:lpstr>Wochenarbeitszeit_Samstag</vt:lpstr>
      <vt:lpstr>Wochenarbeitszeit_Sonntag</vt:lpstr>
      <vt:lpstr>Wöchentliche_Arbeitszeit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dc:creator>
  <cp:lastModifiedBy>Claudia Fromelius-Brendler</cp:lastModifiedBy>
  <cp:lastPrinted>2023-04-21T06:25:28Z</cp:lastPrinted>
  <dcterms:created xsi:type="dcterms:W3CDTF">2019-06-01T11:15:44Z</dcterms:created>
  <dcterms:modified xsi:type="dcterms:W3CDTF">2023-04-28T10:57:30Z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0x010100DEF6D5AEC4ED8E4CACCD635FB307996E</vt:lpwstr>
  </property>
  <property fmtid="{D5CDD505-2E9C-101B-9397-08002B2CF9AE}" pid="3" name="Order">
    <vt:r8>298800</vt:r8>
  </property>
  <property fmtid="{D5CDD505-2E9C-101B-9397-08002B2CF9AE}" pid="4" name="_dlc_DocIdItemGuid">
    <vt:lpwstr>1541b70c-82d1-4efb-9f33-1ee3bba5a7cb</vt:lpwstr>
  </property>
  <property fmtid="{D5CDD505-2E9C-101B-9397-08002B2CF9AE}" pid="5" name="MediaServiceImageTags">
    <vt:lpwstr/>
  </property>
</Properties>
</file>